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Tanghuohuo\Desktop\银保\"/>
    </mc:Choice>
  </mc:AlternateContent>
  <xr:revisionPtr revIDLastSave="0" documentId="13_ncr:1_{A5DE6254-821A-4177-BAEF-65D6348A9C08}" xr6:coauthVersionLast="47" xr6:coauthVersionMax="47" xr10:uidLastSave="{00000000-0000-0000-0000-000000000000}"/>
  <bookViews>
    <workbookView xWindow="-109" yWindow="-109" windowWidth="31196" windowHeight="18853" activeTab="7" xr2:uid="{00000000-000D-0000-FFFF-FFFF00000000}"/>
  </bookViews>
  <sheets>
    <sheet name="参数设置" sheetId="1" r:id="rId1"/>
    <sheet name="封1" sheetId="6" state="hidden" r:id="rId2"/>
    <sheet name="封2" sheetId="7" r:id="rId3"/>
    <sheet name="现金价值表" sheetId="2" state="hidden" r:id="rId4"/>
    <sheet name="基本保额表" sheetId="3" state="hidden" r:id="rId5"/>
    <sheet name="利益演示1.0" sheetId="12" state="hidden" r:id="rId6"/>
    <sheet name="不领取版本" sheetId="10" state="hidden" r:id="rId7"/>
    <sheet name="计划书打印" sheetId="5" r:id="rId8"/>
    <sheet name="现金流规划表" sheetId="13" r:id="rId9"/>
  </sheets>
  <definedNames>
    <definedName name="bf">参数设置!$F$4</definedName>
    <definedName name="bflq1">参数设置!$D$11</definedName>
    <definedName name="bflq2">参数设置!$D$14</definedName>
    <definedName name="bflq3">参数设置!$D$17</definedName>
    <definedName name="bflq4">参数设置!$D$20</definedName>
    <definedName name="bflq5">参数设置!$D$23</definedName>
    <definedName name="bflq6">参数设置!$D$26</definedName>
    <definedName name="bflq7">参数设置!$D$29</definedName>
    <definedName name="bflq8">参数设置!$D$32</definedName>
    <definedName name="bflqfd">参数设置!$G$9</definedName>
    <definedName name="F10XJ">现金价值表!$A$361:$DB$427</definedName>
    <definedName name="F3XJ">现金价值表!$A$147:$DB$218</definedName>
    <definedName name="F5XJ">现金价值表!$A$220:$DB$291</definedName>
    <definedName name="JBBE">基本保额表!$A:$G</definedName>
    <definedName name="jfq">参数设置!$F$2</definedName>
    <definedName name="jslq1">参数设置!$D$10</definedName>
    <definedName name="jslq2">参数设置!$D$13</definedName>
    <definedName name="jslq3">参数设置!$D$16</definedName>
    <definedName name="jslq4">参数设置!$D$19</definedName>
    <definedName name="jslq5">参数设置!$D$22</definedName>
    <definedName name="jslq6">参数设置!$D$25</definedName>
    <definedName name="jslq7">参数设置!$D$28</definedName>
    <definedName name="jslq8">参数设置!$D$31</definedName>
    <definedName name="kslq1">参数设置!$D$9</definedName>
    <definedName name="kslq2">参数设置!$D$12</definedName>
    <definedName name="kslq3">参数设置!$D$15</definedName>
    <definedName name="kslq4">参数设置!$D$18</definedName>
    <definedName name="kslq5">参数设置!$D$21</definedName>
    <definedName name="kslq6">参数设置!$D$24</definedName>
    <definedName name="kslq7">参数设置!$D$27</definedName>
    <definedName name="kslq8">参数设置!$D$30</definedName>
    <definedName name="M10XJ">现金价值表!$A$293:$DB$359</definedName>
    <definedName name="M3XJ">现金价值表!$A$1:$DB$72</definedName>
    <definedName name="M5XJ">现金价值表!$A$74:$DB$145</definedName>
    <definedName name="nl">参数设置!$C$2</definedName>
    <definedName name="_xlnm.Print_Area" localSheetId="1">封1!$A$1:$L$62</definedName>
    <definedName name="_xlnm.Print_Area" localSheetId="2">封2!$A$1:$I$46</definedName>
    <definedName name="_xlnm.Print_Titles" localSheetId="7">计划书打印!$1:$4</definedName>
    <definedName name="xb">参数设置!$C$4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A43" i="13" s="1"/>
  <c r="AA5" i="12" l="1"/>
  <c r="L5" i="12" s="1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A7" i="5"/>
  <c r="A6" i="5"/>
  <c r="A5" i="5"/>
  <c r="O7" i="12"/>
  <c r="AD7" i="12" s="1"/>
  <c r="C7" i="12"/>
  <c r="C7" i="5" s="1"/>
  <c r="C5" i="13" s="1"/>
  <c r="B7" i="12"/>
  <c r="O6" i="12"/>
  <c r="AD6" i="12" s="1"/>
  <c r="C6" i="12"/>
  <c r="B6" i="12"/>
  <c r="O5" i="12"/>
  <c r="N5" i="12"/>
  <c r="N6" i="12" s="1"/>
  <c r="C5" i="12"/>
  <c r="B5" i="12"/>
  <c r="A2" i="12"/>
  <c r="Q5" i="12" l="1"/>
  <c r="AE5" i="12"/>
  <c r="N5" i="5" s="1"/>
  <c r="AD5" i="12"/>
  <c r="Q6" i="12"/>
  <c r="Q7" i="12"/>
  <c r="P5" i="12"/>
  <c r="C6" i="5"/>
  <c r="C4" i="13" s="1"/>
  <c r="P7" i="12"/>
  <c r="P6" i="12"/>
  <c r="B6" i="5"/>
  <c r="B4" i="13" s="1"/>
  <c r="B5" i="5"/>
  <c r="B3" i="13" s="1"/>
  <c r="L5" i="5"/>
  <c r="K3" i="13"/>
  <c r="AA7" i="12"/>
  <c r="L7" i="12" s="1"/>
  <c r="J4" i="13"/>
  <c r="G4" i="13"/>
  <c r="G5" i="13"/>
  <c r="J5" i="13"/>
  <c r="AA6" i="12"/>
  <c r="L6" i="12" s="1"/>
  <c r="J3" i="13"/>
  <c r="G3" i="13"/>
  <c r="B7" i="5"/>
  <c r="B5" i="13" s="1"/>
  <c r="K7" i="12"/>
  <c r="K7" i="5" s="1"/>
  <c r="C5" i="5"/>
  <c r="C3" i="13" s="1"/>
  <c r="R6" i="12"/>
  <c r="R5" i="12"/>
  <c r="N7" i="12"/>
  <c r="K6" i="12"/>
  <c r="K6" i="5" s="1"/>
  <c r="K5" i="12"/>
  <c r="K5" i="5" s="1"/>
  <c r="M5" i="12"/>
  <c r="M5" i="5" s="1"/>
  <c r="M7" i="12"/>
  <c r="M7" i="5" s="1"/>
  <c r="R7" i="12"/>
  <c r="B8" i="12"/>
  <c r="M6" i="12"/>
  <c r="M6" i="5" s="1"/>
  <c r="L6" i="5" l="1"/>
  <c r="K4" i="13"/>
  <c r="L7" i="5"/>
  <c r="K5" i="13"/>
  <c r="B8" i="5"/>
  <c r="B6" i="13" s="1"/>
  <c r="S7" i="12"/>
  <c r="S6" i="12"/>
  <c r="B9" i="12"/>
  <c r="R8" i="12"/>
  <c r="A8" i="12"/>
  <c r="S5" i="12"/>
  <c r="A8" i="5" l="1"/>
  <c r="AA8" i="12"/>
  <c r="L8" i="12" s="1"/>
  <c r="K6" i="13" s="1"/>
  <c r="B9" i="5"/>
  <c r="B7" i="13" s="1"/>
  <c r="N8" i="12"/>
  <c r="C8" i="12"/>
  <c r="O8" i="12"/>
  <c r="AD8" i="12" s="1"/>
  <c r="B10" i="12"/>
  <c r="A9" i="12"/>
  <c r="R9" i="12"/>
  <c r="Q8" i="12" l="1"/>
  <c r="C8" i="5"/>
  <c r="C6" i="13" s="1"/>
  <c r="P8" i="12"/>
  <c r="A9" i="5"/>
  <c r="L8" i="5"/>
  <c r="AA9" i="12"/>
  <c r="L9" i="12" s="1"/>
  <c r="K7" i="13" s="1"/>
  <c r="G6" i="13"/>
  <c r="J6" i="13"/>
  <c r="B10" i="5"/>
  <c r="B8" i="13" s="1"/>
  <c r="N9" i="12"/>
  <c r="O9" i="12"/>
  <c r="AD9" i="12" s="1"/>
  <c r="C9" i="12"/>
  <c r="C9" i="5" s="1"/>
  <c r="C7" i="13" s="1"/>
  <c r="K8" i="12"/>
  <c r="K8" i="5" s="1"/>
  <c r="M8" i="12"/>
  <c r="M8" i="5" s="1"/>
  <c r="B11" i="12"/>
  <c r="A10" i="12"/>
  <c r="R10" i="12"/>
  <c r="Q9" i="12" l="1"/>
  <c r="P9" i="12"/>
  <c r="L9" i="5"/>
  <c r="A10" i="5"/>
  <c r="K9" i="12"/>
  <c r="K9" i="5" s="1"/>
  <c r="J7" i="13"/>
  <c r="G7" i="13"/>
  <c r="H7" i="13" s="1"/>
  <c r="I7" i="13" s="1"/>
  <c r="B11" i="5"/>
  <c r="B9" i="13" s="1"/>
  <c r="M9" i="12"/>
  <c r="M9" i="5" s="1"/>
  <c r="S9" i="12"/>
  <c r="S8" i="12"/>
  <c r="B12" i="12"/>
  <c r="R11" i="12"/>
  <c r="A11" i="12"/>
  <c r="N10" i="12"/>
  <c r="C10" i="12"/>
  <c r="O10" i="12"/>
  <c r="Q10" i="12" l="1"/>
  <c r="AD10" i="12"/>
  <c r="P10" i="12"/>
  <c r="C10" i="5"/>
  <c r="C8" i="13" s="1"/>
  <c r="A11" i="5"/>
  <c r="K10" i="12"/>
  <c r="K10" i="5" s="1"/>
  <c r="M10" i="12"/>
  <c r="M10" i="5" s="1"/>
  <c r="AA10" i="12"/>
  <c r="L10" i="12" s="1"/>
  <c r="K8" i="13" s="1"/>
  <c r="J8" i="13"/>
  <c r="G8" i="13"/>
  <c r="H8" i="13" s="1"/>
  <c r="B12" i="5"/>
  <c r="B10" i="13" s="1"/>
  <c r="N11" i="12"/>
  <c r="C11" i="12"/>
  <c r="O11" i="12"/>
  <c r="AD11" i="12" s="1"/>
  <c r="B13" i="12"/>
  <c r="R12" i="12"/>
  <c r="A12" i="12"/>
  <c r="Q11" i="12" l="1"/>
  <c r="P11" i="12"/>
  <c r="S11" i="12" s="1"/>
  <c r="A12" i="5"/>
  <c r="L10" i="5"/>
  <c r="J9" i="13"/>
  <c r="G9" i="13"/>
  <c r="H9" i="13" s="1"/>
  <c r="M11" i="12"/>
  <c r="M11" i="5" s="1"/>
  <c r="AA11" i="12"/>
  <c r="L11" i="12" s="1"/>
  <c r="K9" i="13" s="1"/>
  <c r="C11" i="5"/>
  <c r="C9" i="13" s="1"/>
  <c r="B13" i="5"/>
  <c r="B11" i="13" s="1"/>
  <c r="S10" i="12"/>
  <c r="N12" i="12"/>
  <c r="C12" i="12"/>
  <c r="O12" i="12"/>
  <c r="AD12" i="12" s="1"/>
  <c r="B14" i="12"/>
  <c r="R13" i="12"/>
  <c r="A13" i="12"/>
  <c r="K11" i="12"/>
  <c r="K11" i="5" s="1"/>
  <c r="Q12" i="12" l="1"/>
  <c r="P12" i="12"/>
  <c r="A13" i="5"/>
  <c r="L11" i="5"/>
  <c r="J10" i="13"/>
  <c r="G10" i="13"/>
  <c r="H10" i="13" s="1"/>
  <c r="K12" i="12"/>
  <c r="K12" i="5" s="1"/>
  <c r="AA12" i="12"/>
  <c r="L12" i="12" s="1"/>
  <c r="K10" i="13" s="1"/>
  <c r="B14" i="5"/>
  <c r="B12" i="13" s="1"/>
  <c r="M12" i="12"/>
  <c r="M12" i="5" s="1"/>
  <c r="C12" i="5"/>
  <c r="C10" i="13" s="1"/>
  <c r="B15" i="12"/>
  <c r="R14" i="12"/>
  <c r="A14" i="12"/>
  <c r="N13" i="12"/>
  <c r="C13" i="12"/>
  <c r="O13" i="12"/>
  <c r="AD13" i="12" s="1"/>
  <c r="Q13" i="12" l="1"/>
  <c r="P13" i="12"/>
  <c r="A14" i="5"/>
  <c r="L12" i="5"/>
  <c r="J11" i="13"/>
  <c r="G11" i="13"/>
  <c r="H11" i="13" s="1"/>
  <c r="AA13" i="12"/>
  <c r="L13" i="12" s="1"/>
  <c r="K11" i="13" s="1"/>
  <c r="M13" i="12"/>
  <c r="M13" i="5" s="1"/>
  <c r="C13" i="5"/>
  <c r="C11" i="13" s="1"/>
  <c r="B15" i="5"/>
  <c r="B13" i="13" s="1"/>
  <c r="N14" i="12"/>
  <c r="O14" i="12"/>
  <c r="AD14" i="12" s="1"/>
  <c r="C14" i="12"/>
  <c r="A15" i="12"/>
  <c r="R15" i="12"/>
  <c r="B16" i="12"/>
  <c r="S12" i="12"/>
  <c r="K13" i="12"/>
  <c r="K13" i="5" s="1"/>
  <c r="Q14" i="12" l="1"/>
  <c r="P14" i="12"/>
  <c r="A15" i="5"/>
  <c r="J12" i="13"/>
  <c r="G12" i="13"/>
  <c r="H12" i="13" s="1"/>
  <c r="L13" i="5"/>
  <c r="AA14" i="12"/>
  <c r="L14" i="12" s="1"/>
  <c r="M14" i="12"/>
  <c r="M14" i="5" s="1"/>
  <c r="C14" i="5"/>
  <c r="C12" i="13" s="1"/>
  <c r="B16" i="5"/>
  <c r="B14" i="13" s="1"/>
  <c r="S14" i="12"/>
  <c r="N15" i="12"/>
  <c r="O15" i="12"/>
  <c r="AD15" i="12" s="1"/>
  <c r="C15" i="12"/>
  <c r="R16" i="12"/>
  <c r="B17" i="12"/>
  <c r="A16" i="12"/>
  <c r="S13" i="12"/>
  <c r="K14" i="12"/>
  <c r="K14" i="5" s="1"/>
  <c r="Q15" i="12" l="1"/>
  <c r="P15" i="12"/>
  <c r="S15" i="12" s="1"/>
  <c r="A16" i="5"/>
  <c r="J13" i="13"/>
  <c r="G13" i="13"/>
  <c r="H13" i="13" s="1"/>
  <c r="L14" i="5"/>
  <c r="K12" i="13"/>
  <c r="AA15" i="12"/>
  <c r="L15" i="12" s="1"/>
  <c r="K15" i="12"/>
  <c r="K15" i="5" s="1"/>
  <c r="C15" i="5"/>
  <c r="C13" i="13" s="1"/>
  <c r="B17" i="5"/>
  <c r="B15" i="13" s="1"/>
  <c r="A17" i="12"/>
  <c r="R17" i="12"/>
  <c r="B18" i="12"/>
  <c r="N16" i="12"/>
  <c r="O16" i="12"/>
  <c r="AD16" i="12" s="1"/>
  <c r="C16" i="12"/>
  <c r="M15" i="12"/>
  <c r="M15" i="5" s="1"/>
  <c r="Q16" i="12" l="1"/>
  <c r="C16" i="5"/>
  <c r="C14" i="13" s="1"/>
  <c r="P16" i="12"/>
  <c r="A17" i="5"/>
  <c r="J14" i="13"/>
  <c r="G14" i="13"/>
  <c r="H14" i="13" s="1"/>
  <c r="L15" i="5"/>
  <c r="K13" i="13"/>
  <c r="B18" i="5"/>
  <c r="B16" i="13" s="1"/>
  <c r="AA16" i="12"/>
  <c r="L16" i="12" s="1"/>
  <c r="N17" i="12"/>
  <c r="C17" i="12"/>
  <c r="O17" i="12"/>
  <c r="AD17" i="12" s="1"/>
  <c r="M16" i="12"/>
  <c r="M16" i="5" s="1"/>
  <c r="K16" i="12"/>
  <c r="K16" i="5" s="1"/>
  <c r="R18" i="12"/>
  <c r="B19" i="12"/>
  <c r="A18" i="12"/>
  <c r="Q17" i="12" l="1"/>
  <c r="P17" i="12"/>
  <c r="A18" i="5"/>
  <c r="AA17" i="12"/>
  <c r="L17" i="12" s="1"/>
  <c r="G15" i="13"/>
  <c r="H15" i="13" s="1"/>
  <c r="J15" i="13"/>
  <c r="L16" i="5"/>
  <c r="K14" i="13"/>
  <c r="K17" i="12"/>
  <c r="K17" i="5" s="1"/>
  <c r="C17" i="5"/>
  <c r="C15" i="13" s="1"/>
  <c r="B19" i="5"/>
  <c r="B17" i="13" s="1"/>
  <c r="N18" i="12"/>
  <c r="C18" i="12"/>
  <c r="O18" i="12"/>
  <c r="AD18" i="12" s="1"/>
  <c r="R19" i="12"/>
  <c r="B20" i="12"/>
  <c r="A20" i="12" s="1"/>
  <c r="A19" i="12"/>
  <c r="S16" i="12"/>
  <c r="M17" i="12"/>
  <c r="M17" i="5" s="1"/>
  <c r="Q18" i="12" l="1"/>
  <c r="C18" i="5"/>
  <c r="C16" i="13" s="1"/>
  <c r="P18" i="12"/>
  <c r="S18" i="12" s="1"/>
  <c r="A19" i="5"/>
  <c r="G16" i="13"/>
  <c r="H16" i="13" s="1"/>
  <c r="I16" i="13" s="1"/>
  <c r="J16" i="13"/>
  <c r="L17" i="5"/>
  <c r="K15" i="13"/>
  <c r="B20" i="5"/>
  <c r="B18" i="13" s="1"/>
  <c r="M18" i="12"/>
  <c r="M18" i="5" s="1"/>
  <c r="R20" i="12"/>
  <c r="B21" i="12"/>
  <c r="AA18" i="12"/>
  <c r="L18" i="12" s="1"/>
  <c r="N19" i="12"/>
  <c r="C19" i="12"/>
  <c r="O19" i="12"/>
  <c r="AD19" i="12" s="1"/>
  <c r="S17" i="12"/>
  <c r="K18" i="12"/>
  <c r="K18" i="5" s="1"/>
  <c r="Q19" i="12" l="1"/>
  <c r="C19" i="5"/>
  <c r="C17" i="13" s="1"/>
  <c r="P19" i="12"/>
  <c r="A20" i="5"/>
  <c r="G17" i="13"/>
  <c r="H17" i="13" s="1"/>
  <c r="J17" i="13"/>
  <c r="L18" i="5"/>
  <c r="K16" i="13"/>
  <c r="B21" i="5"/>
  <c r="B19" i="13" s="1"/>
  <c r="R21" i="12"/>
  <c r="B22" i="12"/>
  <c r="A21" i="12"/>
  <c r="N20" i="12"/>
  <c r="C20" i="12"/>
  <c r="O20" i="12"/>
  <c r="AD20" i="12" s="1"/>
  <c r="K19" i="12"/>
  <c r="K19" i="5" s="1"/>
  <c r="M19" i="12"/>
  <c r="M19" i="5" s="1"/>
  <c r="AA19" i="12"/>
  <c r="L19" i="12" s="1"/>
  <c r="Q20" i="12" l="1"/>
  <c r="C20" i="5"/>
  <c r="C18" i="13" s="1"/>
  <c r="P20" i="12"/>
  <c r="S20" i="12" s="1"/>
  <c r="A21" i="5"/>
  <c r="L19" i="5"/>
  <c r="K17" i="13"/>
  <c r="G18" i="13"/>
  <c r="H18" i="13" s="1"/>
  <c r="J18" i="13"/>
  <c r="B22" i="5"/>
  <c r="B20" i="13" s="1"/>
  <c r="N21" i="12"/>
  <c r="C21" i="12"/>
  <c r="O21" i="12"/>
  <c r="AD21" i="12" s="1"/>
  <c r="M20" i="12"/>
  <c r="M20" i="5" s="1"/>
  <c r="K20" i="12"/>
  <c r="K20" i="5" s="1"/>
  <c r="R22" i="12"/>
  <c r="B23" i="12"/>
  <c r="A22" i="12"/>
  <c r="S19" i="12"/>
  <c r="AA20" i="12"/>
  <c r="L20" i="12" s="1"/>
  <c r="Q21" i="12" l="1"/>
  <c r="C21" i="5"/>
  <c r="C19" i="13" s="1"/>
  <c r="P21" i="12"/>
  <c r="A22" i="5"/>
  <c r="L20" i="5"/>
  <c r="K18" i="13"/>
  <c r="AA21" i="12"/>
  <c r="L21" i="12" s="1"/>
  <c r="G19" i="13"/>
  <c r="H19" i="13" s="1"/>
  <c r="J19" i="13"/>
  <c r="B23" i="5"/>
  <c r="B21" i="13" s="1"/>
  <c r="M21" i="12"/>
  <c r="M21" i="5" s="1"/>
  <c r="N22" i="12"/>
  <c r="O22" i="12"/>
  <c r="AD22" i="12" s="1"/>
  <c r="C22" i="12"/>
  <c r="K21" i="12"/>
  <c r="K21" i="5" s="1"/>
  <c r="A23" i="12"/>
  <c r="R23" i="12"/>
  <c r="B24" i="12"/>
  <c r="Q22" i="12" l="1"/>
  <c r="C22" i="5"/>
  <c r="C20" i="13" s="1"/>
  <c r="P22" i="12"/>
  <c r="S22" i="12" s="1"/>
  <c r="A23" i="5"/>
  <c r="AA22" i="12"/>
  <c r="L22" i="12" s="1"/>
  <c r="G20" i="13"/>
  <c r="H20" i="13" s="1"/>
  <c r="J20" i="13"/>
  <c r="L21" i="5"/>
  <c r="K19" i="13"/>
  <c r="B24" i="5"/>
  <c r="B22" i="13" s="1"/>
  <c r="K22" i="12"/>
  <c r="K22" i="5" s="1"/>
  <c r="M22" i="12"/>
  <c r="M22" i="5" s="1"/>
  <c r="N23" i="12"/>
  <c r="C23" i="12"/>
  <c r="O23" i="12"/>
  <c r="AD23" i="12" s="1"/>
  <c r="S21" i="12"/>
  <c r="A24" i="12"/>
  <c r="R24" i="12"/>
  <c r="B25" i="12"/>
  <c r="Q23" i="12" l="1"/>
  <c r="C23" i="5"/>
  <c r="C21" i="13" s="1"/>
  <c r="P23" i="12"/>
  <c r="A24" i="5"/>
  <c r="AA23" i="12"/>
  <c r="L23" i="12" s="1"/>
  <c r="G21" i="13"/>
  <c r="H21" i="13" s="1"/>
  <c r="J21" i="13"/>
  <c r="L22" i="5"/>
  <c r="K20" i="13"/>
  <c r="B25" i="5"/>
  <c r="B23" i="13" s="1"/>
  <c r="K23" i="12"/>
  <c r="K23" i="5" s="1"/>
  <c r="M23" i="12"/>
  <c r="M23" i="5" s="1"/>
  <c r="B26" i="12"/>
  <c r="A25" i="12"/>
  <c r="R25" i="12"/>
  <c r="N24" i="12"/>
  <c r="C24" i="12"/>
  <c r="O24" i="12"/>
  <c r="AD24" i="12" s="1"/>
  <c r="Q24" i="12" l="1"/>
  <c r="C24" i="5"/>
  <c r="C22" i="13" s="1"/>
  <c r="P24" i="12"/>
  <c r="A25" i="5"/>
  <c r="J22" i="13"/>
  <c r="G22" i="13"/>
  <c r="H22" i="13" s="1"/>
  <c r="L23" i="5"/>
  <c r="K21" i="13"/>
  <c r="B26" i="5"/>
  <c r="B24" i="13" s="1"/>
  <c r="AA24" i="12"/>
  <c r="L24" i="12" s="1"/>
  <c r="K24" i="12"/>
  <c r="K24" i="5" s="1"/>
  <c r="M24" i="12"/>
  <c r="M24" i="5" s="1"/>
  <c r="B27" i="12"/>
  <c r="A26" i="12"/>
  <c r="R26" i="12"/>
  <c r="S23" i="12"/>
  <c r="O25" i="12"/>
  <c r="N25" i="12"/>
  <c r="P25" i="12" l="1"/>
  <c r="AD25" i="12"/>
  <c r="Q25" i="12"/>
  <c r="A26" i="5"/>
  <c r="S25" i="12"/>
  <c r="J23" i="13"/>
  <c r="G23" i="13"/>
  <c r="H23" i="13" s="1"/>
  <c r="L24" i="5"/>
  <c r="K22" i="13"/>
  <c r="B27" i="5"/>
  <c r="B25" i="13" s="1"/>
  <c r="AA25" i="12"/>
  <c r="L25" i="12" s="1"/>
  <c r="K25" i="12"/>
  <c r="K25" i="5" s="1"/>
  <c r="O26" i="12"/>
  <c r="N26" i="12"/>
  <c r="M25" i="12"/>
  <c r="M25" i="5" s="1"/>
  <c r="S24" i="12"/>
  <c r="R27" i="12"/>
  <c r="B28" i="12"/>
  <c r="A27" i="12"/>
  <c r="Q26" i="12" l="1"/>
  <c r="AD26" i="12"/>
  <c r="P26" i="12"/>
  <c r="A27" i="5"/>
  <c r="L25" i="5"/>
  <c r="K23" i="13"/>
  <c r="AA26" i="12"/>
  <c r="L26" i="12" s="1"/>
  <c r="J24" i="13"/>
  <c r="G24" i="13"/>
  <c r="H24" i="13" s="1"/>
  <c r="K26" i="12"/>
  <c r="K26" i="5" s="1"/>
  <c r="B28" i="5"/>
  <c r="B26" i="13" s="1"/>
  <c r="M26" i="12"/>
  <c r="M26" i="5" s="1"/>
  <c r="O27" i="12"/>
  <c r="N27" i="12"/>
  <c r="R28" i="12"/>
  <c r="B29" i="12"/>
  <c r="A28" i="12"/>
  <c r="Q27" i="12" l="1"/>
  <c r="AD27" i="12"/>
  <c r="P27" i="12"/>
  <c r="A28" i="5"/>
  <c r="AA27" i="12"/>
  <c r="L27" i="12" s="1"/>
  <c r="J25" i="13"/>
  <c r="G25" i="13"/>
  <c r="H25" i="13" s="1"/>
  <c r="L26" i="5"/>
  <c r="K24" i="13"/>
  <c r="B29" i="5"/>
  <c r="B27" i="13" s="1"/>
  <c r="S26" i="12"/>
  <c r="R29" i="12"/>
  <c r="B30" i="12"/>
  <c r="A29" i="12"/>
  <c r="N28" i="12"/>
  <c r="O28" i="12"/>
  <c r="K27" i="12"/>
  <c r="K27" i="5" s="1"/>
  <c r="M27" i="12"/>
  <c r="M27" i="5" s="1"/>
  <c r="Q28" i="12" l="1"/>
  <c r="AD28" i="12"/>
  <c r="P28" i="12"/>
  <c r="A29" i="5"/>
  <c r="M28" i="12"/>
  <c r="M28" i="5" s="1"/>
  <c r="J26" i="13"/>
  <c r="G26" i="13"/>
  <c r="H26" i="13" s="1"/>
  <c r="L27" i="5"/>
  <c r="K25" i="13"/>
  <c r="B30" i="5"/>
  <c r="B28" i="13" s="1"/>
  <c r="O29" i="12"/>
  <c r="N29" i="12"/>
  <c r="S27" i="12"/>
  <c r="AA28" i="12"/>
  <c r="L28" i="12" s="1"/>
  <c r="B31" i="12"/>
  <c r="A30" i="12"/>
  <c r="R30" i="12"/>
  <c r="K28" i="12"/>
  <c r="K28" i="5" s="1"/>
  <c r="Q29" i="12" l="1"/>
  <c r="AD29" i="12"/>
  <c r="P29" i="12"/>
  <c r="A30" i="5"/>
  <c r="L28" i="5"/>
  <c r="K26" i="13"/>
  <c r="S29" i="12"/>
  <c r="J27" i="13"/>
  <c r="G27" i="13"/>
  <c r="H27" i="13" s="1"/>
  <c r="B31" i="5"/>
  <c r="B29" i="13" s="1"/>
  <c r="K29" i="12"/>
  <c r="K29" i="5" s="1"/>
  <c r="O30" i="12"/>
  <c r="N30" i="12"/>
  <c r="AA29" i="12"/>
  <c r="L29" i="12" s="1"/>
  <c r="M29" i="12"/>
  <c r="M29" i="5" s="1"/>
  <c r="R31" i="12"/>
  <c r="B32" i="12"/>
  <c r="A31" i="12"/>
  <c r="S28" i="12"/>
  <c r="Q30" i="12" l="1"/>
  <c r="AD30" i="12"/>
  <c r="P30" i="12"/>
  <c r="A31" i="5"/>
  <c r="M30" i="12"/>
  <c r="M30" i="5" s="1"/>
  <c r="G28" i="13"/>
  <c r="H28" i="13" s="1"/>
  <c r="J28" i="13"/>
  <c r="L29" i="5"/>
  <c r="K27" i="13"/>
  <c r="B32" i="5"/>
  <c r="B30" i="13" s="1"/>
  <c r="R32" i="12"/>
  <c r="B33" i="12"/>
  <c r="A32" i="12"/>
  <c r="O31" i="12"/>
  <c r="N31" i="12"/>
  <c r="K30" i="12"/>
  <c r="K30" i="5" s="1"/>
  <c r="AA30" i="12"/>
  <c r="L30" i="12" s="1"/>
  <c r="Q31" i="12" l="1"/>
  <c r="AD31" i="12"/>
  <c r="P31" i="12"/>
  <c r="S31" i="12" s="1"/>
  <c r="A32" i="5"/>
  <c r="L30" i="5"/>
  <c r="K28" i="13"/>
  <c r="K31" i="12"/>
  <c r="K31" i="5" s="1"/>
  <c r="G29" i="13"/>
  <c r="H29" i="13" s="1"/>
  <c r="J29" i="13"/>
  <c r="B33" i="5"/>
  <c r="B31" i="13" s="1"/>
  <c r="N32" i="12"/>
  <c r="O32" i="12"/>
  <c r="S30" i="12"/>
  <c r="AA31" i="12"/>
  <c r="L31" i="12" s="1"/>
  <c r="R33" i="12"/>
  <c r="A33" i="12"/>
  <c r="B34" i="12"/>
  <c r="M31" i="12"/>
  <c r="M31" i="5" s="1"/>
  <c r="Q32" i="12" l="1"/>
  <c r="AD32" i="12"/>
  <c r="P32" i="12"/>
  <c r="A33" i="5"/>
  <c r="L31" i="5"/>
  <c r="K29" i="13"/>
  <c r="K32" i="12"/>
  <c r="K32" i="5" s="1"/>
  <c r="J30" i="13"/>
  <c r="G30" i="13"/>
  <c r="H30" i="13" s="1"/>
  <c r="B34" i="5"/>
  <c r="B32" i="13" s="1"/>
  <c r="AA32" i="12"/>
  <c r="L32" i="12" s="1"/>
  <c r="B35" i="12"/>
  <c r="A34" i="12"/>
  <c r="R34" i="12"/>
  <c r="M32" i="12"/>
  <c r="M32" i="5" s="1"/>
  <c r="O33" i="12"/>
  <c r="N33" i="12"/>
  <c r="Q33" i="12" l="1"/>
  <c r="AD33" i="12"/>
  <c r="P33" i="12"/>
  <c r="A34" i="5"/>
  <c r="L32" i="5"/>
  <c r="K30" i="13"/>
  <c r="G31" i="13"/>
  <c r="H31" i="13" s="1"/>
  <c r="J31" i="13"/>
  <c r="B35" i="5"/>
  <c r="B33" i="13" s="1"/>
  <c r="R35" i="12"/>
  <c r="B36" i="12"/>
  <c r="A35" i="12"/>
  <c r="K33" i="12"/>
  <c r="K33" i="5" s="1"/>
  <c r="M33" i="12"/>
  <c r="M33" i="5" s="1"/>
  <c r="AA33" i="12"/>
  <c r="L33" i="12" s="1"/>
  <c r="O34" i="12"/>
  <c r="N34" i="12"/>
  <c r="S32" i="12"/>
  <c r="Q34" i="12" l="1"/>
  <c r="AD34" i="12"/>
  <c r="P34" i="12"/>
  <c r="A35" i="5"/>
  <c r="L33" i="5"/>
  <c r="K31" i="13"/>
  <c r="G32" i="13"/>
  <c r="H32" i="13" s="1"/>
  <c r="J32" i="13"/>
  <c r="B36" i="5"/>
  <c r="B34" i="13" s="1"/>
  <c r="K34" i="12"/>
  <c r="K34" i="5" s="1"/>
  <c r="O35" i="12"/>
  <c r="N35" i="12"/>
  <c r="M34" i="12"/>
  <c r="M34" i="5" s="1"/>
  <c r="AA34" i="12"/>
  <c r="L34" i="12" s="1"/>
  <c r="S33" i="12"/>
  <c r="R36" i="12"/>
  <c r="B37" i="12"/>
  <c r="A36" i="12"/>
  <c r="Q35" i="12" l="1"/>
  <c r="AD35" i="12"/>
  <c r="P35" i="12"/>
  <c r="A36" i="5"/>
  <c r="L34" i="5"/>
  <c r="K32" i="13"/>
  <c r="M35" i="12"/>
  <c r="M35" i="5" s="1"/>
  <c r="G33" i="13"/>
  <c r="H33" i="13" s="1"/>
  <c r="J33" i="13"/>
  <c r="B37" i="5"/>
  <c r="B35" i="13" s="1"/>
  <c r="R37" i="12"/>
  <c r="A37" i="12"/>
  <c r="B38" i="12"/>
  <c r="K35" i="12"/>
  <c r="K35" i="5" s="1"/>
  <c r="S34" i="12"/>
  <c r="N36" i="12"/>
  <c r="O36" i="12"/>
  <c r="AA35" i="12"/>
  <c r="L35" i="12" s="1"/>
  <c r="Q36" i="12" l="1"/>
  <c r="AD36" i="12"/>
  <c r="P36" i="12"/>
  <c r="A37" i="5"/>
  <c r="M36" i="12"/>
  <c r="M36" i="5" s="1"/>
  <c r="G34" i="13"/>
  <c r="H34" i="13" s="1"/>
  <c r="J34" i="13"/>
  <c r="L35" i="5"/>
  <c r="K33" i="13"/>
  <c r="K36" i="12"/>
  <c r="K36" i="5" s="1"/>
  <c r="B38" i="5"/>
  <c r="B36" i="13" s="1"/>
  <c r="B39" i="12"/>
  <c r="A38" i="12"/>
  <c r="R38" i="12"/>
  <c r="AA36" i="12"/>
  <c r="L36" i="12" s="1"/>
  <c r="S35" i="12"/>
  <c r="O37" i="12"/>
  <c r="N37" i="12"/>
  <c r="Q37" i="12" l="1"/>
  <c r="AD37" i="12"/>
  <c r="P37" i="12"/>
  <c r="A38" i="5"/>
  <c r="L36" i="5"/>
  <c r="K34" i="13"/>
  <c r="K37" i="12"/>
  <c r="K37" i="5" s="1"/>
  <c r="G35" i="13"/>
  <c r="H35" i="13" s="1"/>
  <c r="J35" i="13"/>
  <c r="S37" i="12"/>
  <c r="B39" i="5"/>
  <c r="B37" i="13" s="1"/>
  <c r="R39" i="12"/>
  <c r="B40" i="12"/>
  <c r="A39" i="12"/>
  <c r="AA37" i="12"/>
  <c r="L37" i="12" s="1"/>
  <c r="S36" i="12"/>
  <c r="M37" i="12"/>
  <c r="M37" i="5" s="1"/>
  <c r="O38" i="12"/>
  <c r="N38" i="12"/>
  <c r="Q38" i="12" l="1"/>
  <c r="AD38" i="12"/>
  <c r="P38" i="12"/>
  <c r="A39" i="5"/>
  <c r="L37" i="5"/>
  <c r="K35" i="13"/>
  <c r="M38" i="12"/>
  <c r="M38" i="5" s="1"/>
  <c r="J36" i="13"/>
  <c r="G36" i="13"/>
  <c r="H36" i="13" s="1"/>
  <c r="B40" i="5"/>
  <c r="B38" i="13" s="1"/>
  <c r="AA38" i="12"/>
  <c r="L38" i="12" s="1"/>
  <c r="R40" i="12"/>
  <c r="B41" i="12"/>
  <c r="A40" i="12"/>
  <c r="K38" i="12"/>
  <c r="K38" i="5" s="1"/>
  <c r="O39" i="12"/>
  <c r="N39" i="12"/>
  <c r="Q39" i="12" l="1"/>
  <c r="AD39" i="12"/>
  <c r="P39" i="12"/>
  <c r="A40" i="5"/>
  <c r="M39" i="12"/>
  <c r="M39" i="5" s="1"/>
  <c r="J37" i="13"/>
  <c r="G37" i="13"/>
  <c r="H37" i="13" s="1"/>
  <c r="L38" i="5"/>
  <c r="K36" i="13"/>
  <c r="B41" i="5"/>
  <c r="B39" i="13" s="1"/>
  <c r="AA39" i="12"/>
  <c r="L39" i="12" s="1"/>
  <c r="S38" i="12"/>
  <c r="K39" i="12"/>
  <c r="K39" i="5" s="1"/>
  <c r="N40" i="12"/>
  <c r="O40" i="12"/>
  <c r="R41" i="12"/>
  <c r="B42" i="12"/>
  <c r="A41" i="12"/>
  <c r="Q40" i="12" l="1"/>
  <c r="AD40" i="12"/>
  <c r="P40" i="12"/>
  <c r="A41" i="5"/>
  <c r="AA40" i="12"/>
  <c r="L40" i="12" s="1"/>
  <c r="J38" i="13"/>
  <c r="G38" i="13"/>
  <c r="H38" i="13" s="1"/>
  <c r="L39" i="5"/>
  <c r="K37" i="13"/>
  <c r="B42" i="5"/>
  <c r="B40" i="13" s="1"/>
  <c r="K40" i="12"/>
  <c r="K40" i="5" s="1"/>
  <c r="M40" i="12"/>
  <c r="M40" i="5" s="1"/>
  <c r="B43" i="12"/>
  <c r="A42" i="12"/>
  <c r="R42" i="12"/>
  <c r="O41" i="12"/>
  <c r="N41" i="12"/>
  <c r="S39" i="12"/>
  <c r="Q41" i="12" l="1"/>
  <c r="AD41" i="12"/>
  <c r="P41" i="12"/>
  <c r="A42" i="5"/>
  <c r="K41" i="12"/>
  <c r="K41" i="5" s="1"/>
  <c r="J39" i="13"/>
  <c r="G39" i="13"/>
  <c r="H39" i="13" s="1"/>
  <c r="I39" i="13" s="1"/>
  <c r="L40" i="5"/>
  <c r="K38" i="13"/>
  <c r="B43" i="5"/>
  <c r="B41" i="13" s="1"/>
  <c r="S40" i="12"/>
  <c r="M41" i="12"/>
  <c r="M41" i="5" s="1"/>
  <c r="AA41" i="12"/>
  <c r="L41" i="12" s="1"/>
  <c r="O42" i="12"/>
  <c r="N42" i="12"/>
  <c r="R43" i="12"/>
  <c r="B44" i="12"/>
  <c r="A43" i="12"/>
  <c r="Q42" i="12" l="1"/>
  <c r="AD42" i="12"/>
  <c r="P42" i="12"/>
  <c r="A43" i="5"/>
  <c r="L41" i="5"/>
  <c r="K39" i="13"/>
  <c r="K42" i="12"/>
  <c r="K42" i="5" s="1"/>
  <c r="J40" i="13"/>
  <c r="G40" i="13"/>
  <c r="H40" i="13" s="1"/>
  <c r="I40" i="13" s="1"/>
  <c r="B44" i="5"/>
  <c r="B42" i="13" s="1"/>
  <c r="M42" i="12"/>
  <c r="M42" i="5" s="1"/>
  <c r="R44" i="12"/>
  <c r="B45" i="12"/>
  <c r="A44" i="12"/>
  <c r="O43" i="12"/>
  <c r="N43" i="12"/>
  <c r="AA42" i="12"/>
  <c r="L42" i="12" s="1"/>
  <c r="S41" i="12"/>
  <c r="Q43" i="12" l="1"/>
  <c r="AD43" i="12"/>
  <c r="P43" i="12"/>
  <c r="A44" i="5"/>
  <c r="L42" i="5"/>
  <c r="K40" i="13"/>
  <c r="J41" i="13"/>
  <c r="G41" i="13"/>
  <c r="H41" i="13" s="1"/>
  <c r="I41" i="13" s="1"/>
  <c r="B45" i="5"/>
  <c r="S42" i="12"/>
  <c r="M43" i="12"/>
  <c r="M43" i="5" s="1"/>
  <c r="N44" i="12"/>
  <c r="O44" i="12"/>
  <c r="R45" i="12"/>
  <c r="A45" i="12"/>
  <c r="B46" i="12"/>
  <c r="AA43" i="12"/>
  <c r="L43" i="12" s="1"/>
  <c r="K43" i="12"/>
  <c r="K43" i="5" s="1"/>
  <c r="Q44" i="12" l="1"/>
  <c r="AD44" i="12"/>
  <c r="P44" i="12"/>
  <c r="A45" i="5"/>
  <c r="L43" i="5"/>
  <c r="K41" i="13"/>
  <c r="M44" i="12"/>
  <c r="M44" i="5" s="1"/>
  <c r="J42" i="13"/>
  <c r="G42" i="13"/>
  <c r="H42" i="13" s="1"/>
  <c r="I42" i="13" s="1"/>
  <c r="B46" i="5"/>
  <c r="O45" i="12"/>
  <c r="N45" i="12"/>
  <c r="K44" i="12"/>
  <c r="K44" i="5" s="1"/>
  <c r="S43" i="12"/>
  <c r="B47" i="12"/>
  <c r="R46" i="12"/>
  <c r="A46" i="12"/>
  <c r="AA44" i="12"/>
  <c r="L44" i="12" s="1"/>
  <c r="Q45" i="12" l="1"/>
  <c r="AD45" i="12"/>
  <c r="M45" i="12"/>
  <c r="M45" i="5" s="1"/>
  <c r="P45" i="12"/>
  <c r="S45" i="12" s="1"/>
  <c r="A46" i="5"/>
  <c r="L44" i="5"/>
  <c r="K42" i="13"/>
  <c r="K45" i="12"/>
  <c r="K45" i="5" s="1"/>
  <c r="AA45" i="12"/>
  <c r="L45" i="12" s="1"/>
  <c r="L45" i="5" s="1"/>
  <c r="B47" i="5"/>
  <c r="O46" i="12"/>
  <c r="N46" i="12"/>
  <c r="S44" i="12"/>
  <c r="R47" i="12"/>
  <c r="A47" i="12"/>
  <c r="B48" i="12"/>
  <c r="Q46" i="12" l="1"/>
  <c r="AD46" i="12"/>
  <c r="P46" i="12"/>
  <c r="A47" i="5"/>
  <c r="B48" i="5"/>
  <c r="O47" i="12"/>
  <c r="N47" i="12"/>
  <c r="AA46" i="12"/>
  <c r="L46" i="12" s="1"/>
  <c r="L46" i="5" s="1"/>
  <c r="B49" i="12"/>
  <c r="R48" i="12"/>
  <c r="A48" i="12"/>
  <c r="M46" i="12"/>
  <c r="M46" i="5" s="1"/>
  <c r="K46" i="12"/>
  <c r="K46" i="5" s="1"/>
  <c r="Q47" i="12" l="1"/>
  <c r="AD47" i="12"/>
  <c r="K47" i="12"/>
  <c r="K47" i="5" s="1"/>
  <c r="P47" i="12"/>
  <c r="A48" i="5"/>
  <c r="B49" i="5"/>
  <c r="N48" i="12"/>
  <c r="O48" i="12"/>
  <c r="AA47" i="12"/>
  <c r="L47" i="12" s="1"/>
  <c r="L47" i="5" s="1"/>
  <c r="B50" i="12"/>
  <c r="R49" i="12"/>
  <c r="A49" i="12"/>
  <c r="M47" i="12"/>
  <c r="M47" i="5" s="1"/>
  <c r="S46" i="12"/>
  <c r="Q48" i="12" l="1"/>
  <c r="AD48" i="12"/>
  <c r="P48" i="12"/>
  <c r="A49" i="5"/>
  <c r="B50" i="5"/>
  <c r="M48" i="12"/>
  <c r="M48" i="5" s="1"/>
  <c r="O49" i="12"/>
  <c r="N49" i="12"/>
  <c r="S47" i="12"/>
  <c r="B51" i="12"/>
  <c r="A50" i="12"/>
  <c r="R50" i="12"/>
  <c r="K48" i="12"/>
  <c r="K48" i="5" s="1"/>
  <c r="AA48" i="12"/>
  <c r="L48" i="12" s="1"/>
  <c r="L48" i="5" s="1"/>
  <c r="Q49" i="12" l="1"/>
  <c r="AD49" i="12"/>
  <c r="M49" i="12"/>
  <c r="M49" i="5" s="1"/>
  <c r="P49" i="12"/>
  <c r="S49" i="12" s="1"/>
  <c r="A50" i="5"/>
  <c r="B51" i="5"/>
  <c r="O50" i="12"/>
  <c r="N50" i="12"/>
  <c r="S48" i="12"/>
  <c r="R51" i="12"/>
  <c r="B52" i="12"/>
  <c r="A51" i="12"/>
  <c r="K49" i="12"/>
  <c r="K49" i="5" s="1"/>
  <c r="AA49" i="12"/>
  <c r="L49" i="12" s="1"/>
  <c r="L49" i="5" s="1"/>
  <c r="Q50" i="12" l="1"/>
  <c r="AD50" i="12"/>
  <c r="K50" i="12"/>
  <c r="K50" i="5" s="1"/>
  <c r="P50" i="12"/>
  <c r="A51" i="5"/>
  <c r="M50" i="12"/>
  <c r="M50" i="5" s="1"/>
  <c r="B52" i="5"/>
  <c r="AA50" i="12"/>
  <c r="L50" i="12" s="1"/>
  <c r="L50" i="5" s="1"/>
  <c r="N51" i="12"/>
  <c r="O51" i="12"/>
  <c r="B53" i="12"/>
  <c r="R52" i="12"/>
  <c r="A52" i="12"/>
  <c r="Q51" i="12" l="1"/>
  <c r="AD51" i="12"/>
  <c r="K51" i="12"/>
  <c r="K51" i="5" s="1"/>
  <c r="P51" i="12"/>
  <c r="A52" i="5"/>
  <c r="B53" i="5"/>
  <c r="N52" i="12"/>
  <c r="O52" i="12"/>
  <c r="R53" i="12"/>
  <c r="A53" i="12"/>
  <c r="B54" i="12"/>
  <c r="AA51" i="12"/>
  <c r="L51" i="12" s="1"/>
  <c r="L51" i="5" s="1"/>
  <c r="S50" i="12"/>
  <c r="M51" i="12"/>
  <c r="M51" i="5" s="1"/>
  <c r="Q52" i="12" l="1"/>
  <c r="AD52" i="12"/>
  <c r="P52" i="12"/>
  <c r="S52" i="12" s="1"/>
  <c r="A53" i="5"/>
  <c r="AA52" i="12"/>
  <c r="L52" i="12" s="1"/>
  <c r="L52" i="5" s="1"/>
  <c r="B54" i="5"/>
  <c r="K52" i="12"/>
  <c r="K52" i="5" s="1"/>
  <c r="O53" i="12"/>
  <c r="AD53" i="12" s="1"/>
  <c r="N53" i="12"/>
  <c r="M52" i="12"/>
  <c r="M52" i="5" s="1"/>
  <c r="S51" i="12"/>
  <c r="B55" i="12"/>
  <c r="A54" i="12"/>
  <c r="R54" i="12"/>
  <c r="Q53" i="12" l="1"/>
  <c r="M53" i="12"/>
  <c r="M53" i="5" s="1"/>
  <c r="P53" i="12"/>
  <c r="S53" i="12" s="1"/>
  <c r="A54" i="5"/>
  <c r="K53" i="12"/>
  <c r="K53" i="5" s="1"/>
  <c r="AA53" i="12"/>
  <c r="L53" i="12" s="1"/>
  <c r="L53" i="5" s="1"/>
  <c r="B55" i="5"/>
  <c r="O54" i="12"/>
  <c r="AD54" i="12" s="1"/>
  <c r="N54" i="12"/>
  <c r="R55" i="12"/>
  <c r="A55" i="12"/>
  <c r="B56" i="12"/>
  <c r="Q54" i="12" l="1"/>
  <c r="P54" i="12"/>
  <c r="S54" i="12" s="1"/>
  <c r="A55" i="5"/>
  <c r="B56" i="5"/>
  <c r="B57" i="12"/>
  <c r="R56" i="12"/>
  <c r="A56" i="12"/>
  <c r="O55" i="12"/>
  <c r="AD55" i="12" s="1"/>
  <c r="N55" i="12"/>
  <c r="AA54" i="12"/>
  <c r="L54" i="12" s="1"/>
  <c r="L54" i="5" s="1"/>
  <c r="M54" i="12"/>
  <c r="M54" i="5" s="1"/>
  <c r="K54" i="12"/>
  <c r="K54" i="5" s="1"/>
  <c r="Q55" i="12" l="1"/>
  <c r="P55" i="12"/>
  <c r="A56" i="5"/>
  <c r="B57" i="5"/>
  <c r="M55" i="12"/>
  <c r="M55" i="5" s="1"/>
  <c r="B58" i="12"/>
  <c r="R57" i="12"/>
  <c r="A57" i="12"/>
  <c r="K55" i="12"/>
  <c r="K55" i="5" s="1"/>
  <c r="AA55" i="12"/>
  <c r="L55" i="12" s="1"/>
  <c r="L55" i="5" s="1"/>
  <c r="N56" i="12"/>
  <c r="O56" i="12"/>
  <c r="AD56" i="12" s="1"/>
  <c r="Q56" i="12" l="1"/>
  <c r="M56" i="12"/>
  <c r="M56" i="5" s="1"/>
  <c r="P56" i="12"/>
  <c r="A57" i="5"/>
  <c r="K56" i="12"/>
  <c r="K56" i="5" s="1"/>
  <c r="B58" i="5"/>
  <c r="O57" i="12"/>
  <c r="N57" i="12"/>
  <c r="B59" i="12"/>
  <c r="A58" i="12"/>
  <c r="R58" i="12"/>
  <c r="S55" i="12"/>
  <c r="AA56" i="12"/>
  <c r="L56" i="12" s="1"/>
  <c r="L56" i="5" s="1"/>
  <c r="Q57" i="12" l="1"/>
  <c r="AD57" i="12"/>
  <c r="M57" i="12"/>
  <c r="M57" i="5" s="1"/>
  <c r="P57" i="12"/>
  <c r="S57" i="12" s="1"/>
  <c r="A58" i="5"/>
  <c r="K57" i="12"/>
  <c r="K57" i="5" s="1"/>
  <c r="AA57" i="12"/>
  <c r="L57" i="12" s="1"/>
  <c r="L57" i="5" s="1"/>
  <c r="B59" i="5"/>
  <c r="O58" i="12"/>
  <c r="N58" i="12"/>
  <c r="R59" i="12"/>
  <c r="B60" i="12"/>
  <c r="A59" i="12"/>
  <c r="S56" i="12"/>
  <c r="Q58" i="12" l="1"/>
  <c r="AD58" i="12"/>
  <c r="M58" i="12"/>
  <c r="M58" i="5" s="1"/>
  <c r="P58" i="12"/>
  <c r="A59" i="5"/>
  <c r="B60" i="5"/>
  <c r="K58" i="12"/>
  <c r="K58" i="5" s="1"/>
  <c r="AA58" i="12"/>
  <c r="L58" i="12" s="1"/>
  <c r="L58" i="5" s="1"/>
  <c r="R60" i="12"/>
  <c r="A60" i="12"/>
  <c r="B61" i="12"/>
  <c r="N59" i="12"/>
  <c r="O59" i="12"/>
  <c r="Q59" i="12" l="1"/>
  <c r="AD59" i="12"/>
  <c r="AA59" i="12"/>
  <c r="L59" i="12" s="1"/>
  <c r="L59" i="5" s="1"/>
  <c r="P59" i="12"/>
  <c r="A60" i="5"/>
  <c r="B61" i="5"/>
  <c r="R61" i="12"/>
  <c r="A61" i="12"/>
  <c r="B62" i="12"/>
  <c r="M59" i="12"/>
  <c r="M59" i="5" s="1"/>
  <c r="S58" i="12"/>
  <c r="O60" i="12"/>
  <c r="AD60" i="12" s="1"/>
  <c r="N60" i="12"/>
  <c r="K59" i="12"/>
  <c r="K59" i="5" s="1"/>
  <c r="Q60" i="12" l="1"/>
  <c r="M60" i="12"/>
  <c r="M60" i="5" s="1"/>
  <c r="P60" i="12"/>
  <c r="S60" i="12" s="1"/>
  <c r="A61" i="5"/>
  <c r="AA60" i="12"/>
  <c r="L60" i="12" s="1"/>
  <c r="L60" i="5" s="1"/>
  <c r="B62" i="5"/>
  <c r="S59" i="12"/>
  <c r="N61" i="12"/>
  <c r="O61" i="12"/>
  <c r="K60" i="12"/>
  <c r="K60" i="5" s="1"/>
  <c r="B63" i="12"/>
  <c r="R62" i="12"/>
  <c r="A62" i="12"/>
  <c r="Q61" i="12" l="1"/>
  <c r="AD61" i="12"/>
  <c r="AA61" i="12"/>
  <c r="L61" i="12" s="1"/>
  <c r="L61" i="5" s="1"/>
  <c r="P61" i="12"/>
  <c r="A62" i="5"/>
  <c r="B63" i="5"/>
  <c r="K61" i="12"/>
  <c r="K61" i="5" s="1"/>
  <c r="O62" i="12"/>
  <c r="AD62" i="12" s="1"/>
  <c r="N62" i="12"/>
  <c r="B64" i="12"/>
  <c r="A63" i="12"/>
  <c r="R63" i="12"/>
  <c r="M61" i="12"/>
  <c r="M61" i="5" s="1"/>
  <c r="Q62" i="12" l="1"/>
  <c r="P62" i="12"/>
  <c r="S62" i="12" s="1"/>
  <c r="A63" i="5"/>
  <c r="B64" i="5"/>
  <c r="O63" i="12"/>
  <c r="N63" i="12"/>
  <c r="R64" i="12"/>
  <c r="B65" i="12"/>
  <c r="A64" i="12"/>
  <c r="S61" i="12"/>
  <c r="K62" i="12"/>
  <c r="K62" i="5" s="1"/>
  <c r="M62" i="12"/>
  <c r="M62" i="5" s="1"/>
  <c r="AA62" i="12"/>
  <c r="L62" i="12" s="1"/>
  <c r="L62" i="5" s="1"/>
  <c r="Q63" i="12" l="1"/>
  <c r="AD63" i="12"/>
  <c r="AA63" i="12"/>
  <c r="L63" i="12" s="1"/>
  <c r="L63" i="5" s="1"/>
  <c r="P63" i="12"/>
  <c r="A64" i="5"/>
  <c r="B65" i="5"/>
  <c r="M63" i="12"/>
  <c r="M63" i="5" s="1"/>
  <c r="K63" i="12"/>
  <c r="K63" i="5" s="1"/>
  <c r="N64" i="12"/>
  <c r="O64" i="12"/>
  <c r="B66" i="12"/>
  <c r="R65" i="12"/>
  <c r="A65" i="12"/>
  <c r="Q64" i="12" l="1"/>
  <c r="AD64" i="12"/>
  <c r="K64" i="12"/>
  <c r="K64" i="5" s="1"/>
  <c r="P64" i="12"/>
  <c r="A65" i="5"/>
  <c r="B66" i="5"/>
  <c r="B67" i="12"/>
  <c r="A66" i="12"/>
  <c r="R66" i="12"/>
  <c r="AA64" i="12"/>
  <c r="L64" i="12" s="1"/>
  <c r="L64" i="5" s="1"/>
  <c r="S63" i="12"/>
  <c r="O65" i="12"/>
  <c r="AD65" i="12" s="1"/>
  <c r="N65" i="12"/>
  <c r="M64" i="12"/>
  <c r="M64" i="5" s="1"/>
  <c r="Q65" i="12" l="1"/>
  <c r="K65" i="12"/>
  <c r="K65" i="5" s="1"/>
  <c r="P65" i="12"/>
  <c r="S65" i="12" s="1"/>
  <c r="A66" i="5"/>
  <c r="B67" i="5"/>
  <c r="M65" i="12"/>
  <c r="M65" i="5" s="1"/>
  <c r="AA65" i="12"/>
  <c r="L65" i="12" s="1"/>
  <c r="L65" i="5" s="1"/>
  <c r="O66" i="12"/>
  <c r="AD66" i="12" s="1"/>
  <c r="N66" i="12"/>
  <c r="S64" i="12"/>
  <c r="R67" i="12"/>
  <c r="B68" i="12"/>
  <c r="A67" i="12"/>
  <c r="Q66" i="12" l="1"/>
  <c r="P66" i="12"/>
  <c r="S66" i="12" s="1"/>
  <c r="A67" i="5"/>
  <c r="B68" i="5"/>
  <c r="R68" i="12"/>
  <c r="B69" i="12"/>
  <c r="A68" i="12"/>
  <c r="K66" i="12"/>
  <c r="K66" i="5" s="1"/>
  <c r="O67" i="12"/>
  <c r="N67" i="12"/>
  <c r="AA66" i="12"/>
  <c r="L66" i="12" s="1"/>
  <c r="L66" i="5" s="1"/>
  <c r="M66" i="12"/>
  <c r="M66" i="5" s="1"/>
  <c r="Q67" i="12" l="1"/>
  <c r="AD67" i="12"/>
  <c r="P67" i="12"/>
  <c r="A68" i="5"/>
  <c r="B69" i="5"/>
  <c r="N68" i="12"/>
  <c r="O68" i="12"/>
  <c r="AA67" i="12"/>
  <c r="L67" i="12" s="1"/>
  <c r="L67" i="5" s="1"/>
  <c r="R69" i="12"/>
  <c r="B70" i="12"/>
  <c r="A69" i="12"/>
  <c r="M67" i="12"/>
  <c r="M67" i="5" s="1"/>
  <c r="K67" i="12"/>
  <c r="K67" i="5" s="1"/>
  <c r="Q68" i="12" l="1"/>
  <c r="AD68" i="12"/>
  <c r="K68" i="12"/>
  <c r="K68" i="5" s="1"/>
  <c r="P68" i="12"/>
  <c r="A69" i="5"/>
  <c r="B70" i="5"/>
  <c r="B71" i="12"/>
  <c r="A70" i="12"/>
  <c r="R70" i="12"/>
  <c r="AA68" i="12"/>
  <c r="L68" i="12" s="1"/>
  <c r="L68" i="5" s="1"/>
  <c r="O69" i="12"/>
  <c r="AD69" i="12" s="1"/>
  <c r="N69" i="12"/>
  <c r="S67" i="12"/>
  <c r="M68" i="12"/>
  <c r="M68" i="5" s="1"/>
  <c r="Q69" i="12" l="1"/>
  <c r="M69" i="12"/>
  <c r="M69" i="5" s="1"/>
  <c r="P69" i="12"/>
  <c r="A70" i="5"/>
  <c r="B71" i="5"/>
  <c r="K69" i="12"/>
  <c r="K69" i="5" s="1"/>
  <c r="AA69" i="12"/>
  <c r="L69" i="12" s="1"/>
  <c r="L69" i="5" s="1"/>
  <c r="O70" i="12"/>
  <c r="N70" i="12"/>
  <c r="S68" i="12"/>
  <c r="R71" i="12"/>
  <c r="B72" i="12"/>
  <c r="A71" i="12"/>
  <c r="Q70" i="12" l="1"/>
  <c r="AD70" i="12"/>
  <c r="K70" i="12"/>
  <c r="K70" i="5" s="1"/>
  <c r="P70" i="12"/>
  <c r="A71" i="5"/>
  <c r="AA70" i="12"/>
  <c r="L70" i="12" s="1"/>
  <c r="L70" i="5" s="1"/>
  <c r="M70" i="12"/>
  <c r="M70" i="5" s="1"/>
  <c r="B72" i="5"/>
  <c r="R72" i="12"/>
  <c r="B73" i="12"/>
  <c r="A72" i="12"/>
  <c r="O71" i="12"/>
  <c r="AD71" i="12" s="1"/>
  <c r="N71" i="12"/>
  <c r="S69" i="12"/>
  <c r="Q71" i="12" l="1"/>
  <c r="P71" i="12"/>
  <c r="A72" i="5"/>
  <c r="S70" i="12"/>
  <c r="M71" i="12"/>
  <c r="M71" i="5" s="1"/>
  <c r="K71" i="12"/>
  <c r="K71" i="5" s="1"/>
  <c r="AA71" i="12"/>
  <c r="L71" i="12" s="1"/>
  <c r="L71" i="5" s="1"/>
  <c r="B73" i="5"/>
  <c r="A73" i="12"/>
  <c r="B74" i="12"/>
  <c r="R73" i="12"/>
  <c r="N72" i="12"/>
  <c r="O72" i="12"/>
  <c r="Q72" i="12" l="1"/>
  <c r="AD72" i="12"/>
  <c r="P72" i="12"/>
  <c r="A73" i="5"/>
  <c r="M72" i="12"/>
  <c r="M72" i="5" s="1"/>
  <c r="AA72" i="12"/>
  <c r="L72" i="12" s="1"/>
  <c r="L72" i="5" s="1"/>
  <c r="K72" i="12"/>
  <c r="K72" i="5" s="1"/>
  <c r="S71" i="12"/>
  <c r="B74" i="5"/>
  <c r="B75" i="12"/>
  <c r="A74" i="12"/>
  <c r="R74" i="12"/>
  <c r="O73" i="12"/>
  <c r="N73" i="12"/>
  <c r="Q73" i="12" l="1"/>
  <c r="AD73" i="12"/>
  <c r="M73" i="12"/>
  <c r="M73" i="5" s="1"/>
  <c r="P73" i="12"/>
  <c r="S73" i="12" s="1"/>
  <c r="A74" i="5"/>
  <c r="AA73" i="12"/>
  <c r="L73" i="12" s="1"/>
  <c r="L73" i="5" s="1"/>
  <c r="S72" i="12"/>
  <c r="K73" i="12"/>
  <c r="K73" i="5" s="1"/>
  <c r="B75" i="5"/>
  <c r="O74" i="12"/>
  <c r="N74" i="12"/>
  <c r="R75" i="12"/>
  <c r="B76" i="12"/>
  <c r="A75" i="12"/>
  <c r="Q74" i="12" l="1"/>
  <c r="AD74" i="12"/>
  <c r="K74" i="12"/>
  <c r="K74" i="5" s="1"/>
  <c r="P74" i="12"/>
  <c r="S74" i="12" s="1"/>
  <c r="A75" i="5"/>
  <c r="AA74" i="12"/>
  <c r="L74" i="12" s="1"/>
  <c r="L74" i="5" s="1"/>
  <c r="M74" i="12"/>
  <c r="M74" i="5" s="1"/>
  <c r="B76" i="5"/>
  <c r="O75" i="12"/>
  <c r="AD75" i="12" s="1"/>
  <c r="N75" i="12"/>
  <c r="R76" i="12"/>
  <c r="B77" i="12"/>
  <c r="A76" i="12"/>
  <c r="Q75" i="12" l="1"/>
  <c r="P75" i="12"/>
  <c r="A76" i="5"/>
  <c r="M75" i="12"/>
  <c r="M75" i="5" s="1"/>
  <c r="K75" i="12"/>
  <c r="K75" i="5" s="1"/>
  <c r="AA75" i="12"/>
  <c r="L75" i="12" s="1"/>
  <c r="L75" i="5" s="1"/>
  <c r="B77" i="5"/>
  <c r="N76" i="12"/>
  <c r="O76" i="12"/>
  <c r="R77" i="12"/>
  <c r="B78" i="12"/>
  <c r="A77" i="12"/>
  <c r="Q76" i="12" l="1"/>
  <c r="AD76" i="12"/>
  <c r="M76" i="12"/>
  <c r="M76" i="5" s="1"/>
  <c r="P76" i="12"/>
  <c r="A77" i="5"/>
  <c r="K76" i="12"/>
  <c r="K76" i="5" s="1"/>
  <c r="S75" i="12"/>
  <c r="AA76" i="12"/>
  <c r="L76" i="12" s="1"/>
  <c r="L76" i="5" s="1"/>
  <c r="B78" i="5"/>
  <c r="B79" i="12"/>
  <c r="A78" i="12"/>
  <c r="R78" i="12"/>
  <c r="O77" i="12"/>
  <c r="N77" i="12"/>
  <c r="Q77" i="12" l="1"/>
  <c r="AD77" i="12"/>
  <c r="AA77" i="12"/>
  <c r="L77" i="12" s="1"/>
  <c r="L77" i="5" s="1"/>
  <c r="P77" i="12"/>
  <c r="S77" i="12" s="1"/>
  <c r="A78" i="5"/>
  <c r="K77" i="12"/>
  <c r="K77" i="5" s="1"/>
  <c r="S76" i="12"/>
  <c r="M77" i="12"/>
  <c r="M77" i="5" s="1"/>
  <c r="B79" i="5"/>
  <c r="O78" i="12"/>
  <c r="N78" i="12"/>
  <c r="R79" i="12"/>
  <c r="B80" i="12"/>
  <c r="A79" i="12"/>
  <c r="Q78" i="12" l="1"/>
  <c r="AD78" i="12"/>
  <c r="K78" i="12"/>
  <c r="K78" i="5" s="1"/>
  <c r="P78" i="12"/>
  <c r="S78" i="12" s="1"/>
  <c r="A79" i="5"/>
  <c r="AA78" i="12"/>
  <c r="L78" i="12" s="1"/>
  <c r="L78" i="5" s="1"/>
  <c r="M78" i="12"/>
  <c r="M78" i="5" s="1"/>
  <c r="B80" i="5"/>
  <c r="O79" i="12"/>
  <c r="N79" i="12"/>
  <c r="R80" i="12"/>
  <c r="A80" i="12"/>
  <c r="B81" i="12"/>
  <c r="Q79" i="12" l="1"/>
  <c r="AD79" i="12"/>
  <c r="P79" i="12"/>
  <c r="A80" i="5"/>
  <c r="K79" i="12"/>
  <c r="K79" i="5" s="1"/>
  <c r="M79" i="12"/>
  <c r="M79" i="5" s="1"/>
  <c r="AA79" i="12"/>
  <c r="L79" i="12" s="1"/>
  <c r="L79" i="5" s="1"/>
  <c r="B81" i="5"/>
  <c r="A81" i="12"/>
  <c r="B82" i="12"/>
  <c r="R81" i="12"/>
  <c r="N80" i="12"/>
  <c r="O80" i="12"/>
  <c r="Q80" i="12" l="1"/>
  <c r="AD80" i="12"/>
  <c r="P80" i="12"/>
  <c r="S80" i="12" s="1"/>
  <c r="A81" i="5"/>
  <c r="K80" i="12"/>
  <c r="K80" i="5" s="1"/>
  <c r="M80" i="12"/>
  <c r="M80" i="5" s="1"/>
  <c r="AA80" i="12"/>
  <c r="L80" i="12" s="1"/>
  <c r="L80" i="5" s="1"/>
  <c r="S79" i="12"/>
  <c r="B82" i="5"/>
  <c r="N81" i="12"/>
  <c r="O81" i="12"/>
  <c r="B83" i="12"/>
  <c r="R82" i="12"/>
  <c r="A82" i="12"/>
  <c r="Q81" i="12" l="1"/>
  <c r="AD81" i="12"/>
  <c r="AA81" i="12"/>
  <c r="L81" i="12" s="1"/>
  <c r="L81" i="5" s="1"/>
  <c r="P81" i="12"/>
  <c r="S81" i="12" s="1"/>
  <c r="A82" i="5"/>
  <c r="K81" i="12"/>
  <c r="K81" i="5" s="1"/>
  <c r="M81" i="12"/>
  <c r="M81" i="5" s="1"/>
  <c r="B83" i="5"/>
  <c r="B84" i="12"/>
  <c r="A83" i="12"/>
  <c r="R83" i="12"/>
  <c r="O82" i="12"/>
  <c r="N82" i="12"/>
  <c r="Q82" i="12" l="1"/>
  <c r="AD82" i="12"/>
  <c r="AA82" i="12"/>
  <c r="L82" i="12" s="1"/>
  <c r="L82" i="5" s="1"/>
  <c r="P82" i="12"/>
  <c r="S82" i="12" s="1"/>
  <c r="A83" i="5"/>
  <c r="M82" i="12"/>
  <c r="M82" i="5" s="1"/>
  <c r="K82" i="12"/>
  <c r="K82" i="5" s="1"/>
  <c r="B84" i="5"/>
  <c r="O83" i="12"/>
  <c r="N83" i="12"/>
  <c r="R84" i="12"/>
  <c r="B85" i="12"/>
  <c r="A84" i="12"/>
  <c r="Q83" i="12" l="1"/>
  <c r="AD83" i="12"/>
  <c r="P83" i="12"/>
  <c r="S83" i="12" s="1"/>
  <c r="A84" i="5"/>
  <c r="K83" i="12"/>
  <c r="K83" i="5" s="1"/>
  <c r="M83" i="12"/>
  <c r="M83" i="5" s="1"/>
  <c r="AA83" i="12"/>
  <c r="L83" i="12" s="1"/>
  <c r="L83" i="5" s="1"/>
  <c r="B85" i="5"/>
  <c r="R85" i="12"/>
  <c r="A85" i="12"/>
  <c r="B86" i="12"/>
  <c r="O84" i="12"/>
  <c r="N84" i="12"/>
  <c r="Q84" i="12" l="1"/>
  <c r="AD84" i="12"/>
  <c r="AA84" i="12"/>
  <c r="L84" i="12" s="1"/>
  <c r="L84" i="5" s="1"/>
  <c r="P84" i="12"/>
  <c r="A85" i="5"/>
  <c r="K84" i="12"/>
  <c r="K84" i="5" s="1"/>
  <c r="M84" i="12"/>
  <c r="M84" i="5" s="1"/>
  <c r="B86" i="5"/>
  <c r="R86" i="12"/>
  <c r="B87" i="12"/>
  <c r="A86" i="12"/>
  <c r="N85" i="12"/>
  <c r="O85" i="12"/>
  <c r="Q85" i="12" l="1"/>
  <c r="AD85" i="12"/>
  <c r="AA85" i="12"/>
  <c r="L85" i="12" s="1"/>
  <c r="L85" i="5" s="1"/>
  <c r="P85" i="12"/>
  <c r="A86" i="5"/>
  <c r="S84" i="12"/>
  <c r="K85" i="12"/>
  <c r="K85" i="5" s="1"/>
  <c r="M85" i="12"/>
  <c r="M85" i="5" s="1"/>
  <c r="B87" i="5"/>
  <c r="O86" i="12"/>
  <c r="N86" i="12"/>
  <c r="B88" i="12"/>
  <c r="A87" i="12"/>
  <c r="R87" i="12"/>
  <c r="Q86" i="12" l="1"/>
  <c r="AD86" i="12"/>
  <c r="M86" i="12"/>
  <c r="M86" i="5" s="1"/>
  <c r="P86" i="12"/>
  <c r="A87" i="5"/>
  <c r="AA86" i="12"/>
  <c r="L86" i="12" s="1"/>
  <c r="L86" i="5" s="1"/>
  <c r="K86" i="12"/>
  <c r="K86" i="5" s="1"/>
  <c r="S85" i="12"/>
  <c r="B88" i="5"/>
  <c r="R88" i="12"/>
  <c r="B89" i="12"/>
  <c r="A88" i="12"/>
  <c r="O87" i="12"/>
  <c r="N87" i="12"/>
  <c r="Q87" i="12" l="1"/>
  <c r="AD87" i="12"/>
  <c r="P87" i="12"/>
  <c r="A88" i="5"/>
  <c r="AA87" i="12"/>
  <c r="L87" i="12" s="1"/>
  <c r="L87" i="5" s="1"/>
  <c r="M87" i="12"/>
  <c r="M87" i="5" s="1"/>
  <c r="S86" i="12"/>
  <c r="K87" i="12"/>
  <c r="K87" i="5" s="1"/>
  <c r="B89" i="5"/>
  <c r="R89" i="12"/>
  <c r="B90" i="12"/>
  <c r="A89" i="12"/>
  <c r="O88" i="12"/>
  <c r="N88" i="12"/>
  <c r="Q88" i="12" l="1"/>
  <c r="AD88" i="12"/>
  <c r="P88" i="12"/>
  <c r="A89" i="5"/>
  <c r="S87" i="12"/>
  <c r="M88" i="12"/>
  <c r="M88" i="5" s="1"/>
  <c r="AA88" i="12"/>
  <c r="L88" i="12" s="1"/>
  <c r="L88" i="5" s="1"/>
  <c r="K88" i="12"/>
  <c r="K88" i="5" s="1"/>
  <c r="B90" i="5"/>
  <c r="N89" i="12"/>
  <c r="O89" i="12"/>
  <c r="B91" i="12"/>
  <c r="A90" i="12"/>
  <c r="R90" i="12"/>
  <c r="Q89" i="12" l="1"/>
  <c r="AD89" i="12"/>
  <c r="M89" i="12"/>
  <c r="M89" i="5" s="1"/>
  <c r="P89" i="12"/>
  <c r="A90" i="5"/>
  <c r="K89" i="12"/>
  <c r="K89" i="5" s="1"/>
  <c r="AA89" i="12"/>
  <c r="L89" i="12" s="1"/>
  <c r="L89" i="5" s="1"/>
  <c r="S88" i="12"/>
  <c r="B91" i="5"/>
  <c r="A91" i="12"/>
  <c r="B92" i="12"/>
  <c r="R91" i="12"/>
  <c r="O90" i="12"/>
  <c r="N90" i="12"/>
  <c r="Q90" i="12" l="1"/>
  <c r="AD90" i="12"/>
  <c r="P90" i="12"/>
  <c r="S90" i="12" s="1"/>
  <c r="A91" i="5"/>
  <c r="AA90" i="12"/>
  <c r="L90" i="12" s="1"/>
  <c r="L90" i="5" s="1"/>
  <c r="M90" i="12"/>
  <c r="M90" i="5" s="1"/>
  <c r="K90" i="12"/>
  <c r="K90" i="5" s="1"/>
  <c r="S89" i="12"/>
  <c r="B92" i="5"/>
  <c r="B93" i="12"/>
  <c r="A92" i="12"/>
  <c r="R92" i="12"/>
  <c r="O91" i="12"/>
  <c r="AD91" i="12" s="1"/>
  <c r="N91" i="12"/>
  <c r="Q91" i="12" l="1"/>
  <c r="P91" i="12"/>
  <c r="A92" i="5"/>
  <c r="AA91" i="12"/>
  <c r="L91" i="12" s="1"/>
  <c r="L91" i="5" s="1"/>
  <c r="M91" i="12"/>
  <c r="M91" i="5" s="1"/>
  <c r="K91" i="12"/>
  <c r="K91" i="5" s="1"/>
  <c r="B93" i="5"/>
  <c r="N92" i="12"/>
  <c r="O92" i="12"/>
  <c r="R93" i="12"/>
  <c r="B94" i="12"/>
  <c r="A93" i="12"/>
  <c r="Q92" i="12" l="1"/>
  <c r="AD92" i="12"/>
  <c r="P92" i="12"/>
  <c r="A93" i="5"/>
  <c r="AA92" i="12"/>
  <c r="L92" i="12" s="1"/>
  <c r="L92" i="5" s="1"/>
  <c r="K92" i="12"/>
  <c r="K92" i="5" s="1"/>
  <c r="M92" i="12"/>
  <c r="M92" i="5" s="1"/>
  <c r="S91" i="12"/>
  <c r="B94" i="5"/>
  <c r="N93" i="12"/>
  <c r="O93" i="12"/>
  <c r="R94" i="12"/>
  <c r="B95" i="12"/>
  <c r="A94" i="12"/>
  <c r="Q93" i="12" l="1"/>
  <c r="AD93" i="12"/>
  <c r="P93" i="12"/>
  <c r="A94" i="5"/>
  <c r="AA93" i="12"/>
  <c r="L93" i="12" s="1"/>
  <c r="L93" i="5" s="1"/>
  <c r="K93" i="12"/>
  <c r="K93" i="5" s="1"/>
  <c r="M93" i="12"/>
  <c r="M93" i="5" s="1"/>
  <c r="S92" i="12"/>
  <c r="B95" i="5"/>
  <c r="N94" i="12"/>
  <c r="O94" i="12"/>
  <c r="R95" i="12"/>
  <c r="B96" i="12"/>
  <c r="A95" i="12"/>
  <c r="Q94" i="12" l="1"/>
  <c r="AD94" i="12"/>
  <c r="K94" i="12"/>
  <c r="K94" i="5" s="1"/>
  <c r="P94" i="12"/>
  <c r="A95" i="5"/>
  <c r="AA94" i="12"/>
  <c r="L94" i="12" s="1"/>
  <c r="L94" i="5" s="1"/>
  <c r="M94" i="12"/>
  <c r="M94" i="5" s="1"/>
  <c r="S93" i="12"/>
  <c r="B96" i="5"/>
  <c r="N95" i="12"/>
  <c r="O95" i="12"/>
  <c r="A96" i="12"/>
  <c r="B97" i="12"/>
  <c r="R96" i="12"/>
  <c r="Q95" i="12" l="1"/>
  <c r="AD95" i="12"/>
  <c r="P95" i="12"/>
  <c r="A96" i="5"/>
  <c r="K95" i="12"/>
  <c r="K95" i="5" s="1"/>
  <c r="M95" i="12"/>
  <c r="M95" i="5" s="1"/>
  <c r="S94" i="12"/>
  <c r="AA95" i="12"/>
  <c r="L95" i="12" s="1"/>
  <c r="L95" i="5" s="1"/>
  <c r="B97" i="5"/>
  <c r="A97" i="12"/>
  <c r="B98" i="12"/>
  <c r="R97" i="12"/>
  <c r="N96" i="12"/>
  <c r="O96" i="12"/>
  <c r="AD96" i="12" s="1"/>
  <c r="Q96" i="12" l="1"/>
  <c r="P96" i="12"/>
  <c r="A97" i="5"/>
  <c r="AA96" i="12"/>
  <c r="L96" i="12" s="1"/>
  <c r="L96" i="5" s="1"/>
  <c r="M96" i="12"/>
  <c r="M96" i="5" s="1"/>
  <c r="S95" i="12"/>
  <c r="K96" i="12"/>
  <c r="K96" i="5" s="1"/>
  <c r="B98" i="5"/>
  <c r="O97" i="12"/>
  <c r="N97" i="12"/>
  <c r="B99" i="12"/>
  <c r="A98" i="12"/>
  <c r="R98" i="12"/>
  <c r="Q97" i="12" l="1"/>
  <c r="AD97" i="12"/>
  <c r="M97" i="12"/>
  <c r="M97" i="5" s="1"/>
  <c r="P97" i="12"/>
  <c r="S97" i="12" s="1"/>
  <c r="A98" i="5"/>
  <c r="K97" i="12"/>
  <c r="K97" i="5" s="1"/>
  <c r="AA97" i="12"/>
  <c r="L97" i="12" s="1"/>
  <c r="L97" i="5" s="1"/>
  <c r="S96" i="12"/>
  <c r="B99" i="5"/>
  <c r="R99" i="12"/>
  <c r="A99" i="12"/>
  <c r="B100" i="12"/>
  <c r="O98" i="12"/>
  <c r="N98" i="12"/>
  <c r="Q98" i="12" l="1"/>
  <c r="AD98" i="12"/>
  <c r="M98" i="12"/>
  <c r="M98" i="5" s="1"/>
  <c r="P98" i="12"/>
  <c r="A99" i="5"/>
  <c r="AA98" i="12"/>
  <c r="L98" i="12" s="1"/>
  <c r="L98" i="5" s="1"/>
  <c r="K98" i="12"/>
  <c r="K98" i="5" s="1"/>
  <c r="B100" i="5"/>
  <c r="O99" i="12"/>
  <c r="N99" i="12"/>
  <c r="A100" i="12"/>
  <c r="R100" i="12"/>
  <c r="B101" i="12"/>
  <c r="Q99" i="12" l="1"/>
  <c r="AD99" i="12"/>
  <c r="M99" i="12"/>
  <c r="M99" i="5" s="1"/>
  <c r="P99" i="12"/>
  <c r="S99" i="12" s="1"/>
  <c r="A100" i="5"/>
  <c r="AA99" i="12"/>
  <c r="L99" i="12" s="1"/>
  <c r="L99" i="5" s="1"/>
  <c r="K99" i="12"/>
  <c r="K99" i="5" s="1"/>
  <c r="S98" i="12"/>
  <c r="B101" i="5"/>
  <c r="N100" i="12"/>
  <c r="O100" i="12"/>
  <c r="B102" i="12"/>
  <c r="R101" i="12"/>
  <c r="A101" i="12"/>
  <c r="Q100" i="12" l="1"/>
  <c r="AD100" i="12"/>
  <c r="P100" i="12"/>
  <c r="A101" i="5"/>
  <c r="AA100" i="12"/>
  <c r="L100" i="12" s="1"/>
  <c r="L100" i="5" s="1"/>
  <c r="M100" i="12"/>
  <c r="M100" i="5" s="1"/>
  <c r="K100" i="12"/>
  <c r="K100" i="5" s="1"/>
  <c r="B102" i="5"/>
  <c r="B103" i="12"/>
  <c r="A102" i="12"/>
  <c r="R102" i="12"/>
  <c r="O101" i="12"/>
  <c r="N101" i="12"/>
  <c r="Q101" i="12" l="1"/>
  <c r="AD101" i="12"/>
  <c r="M101" i="12"/>
  <c r="M101" i="5" s="1"/>
  <c r="P101" i="12"/>
  <c r="A102" i="5"/>
  <c r="AA101" i="12"/>
  <c r="L101" i="12" s="1"/>
  <c r="L101" i="5" s="1"/>
  <c r="K101" i="12"/>
  <c r="K101" i="5" s="1"/>
  <c r="S100" i="12"/>
  <c r="B103" i="5"/>
  <c r="O102" i="12"/>
  <c r="N102" i="12"/>
  <c r="R103" i="12"/>
  <c r="A103" i="12"/>
  <c r="B104" i="12"/>
  <c r="Q102" i="12" l="1"/>
  <c r="AD102" i="12"/>
  <c r="K102" i="12"/>
  <c r="K102" i="5" s="1"/>
  <c r="P102" i="12"/>
  <c r="S102" i="12" s="1"/>
  <c r="A103" i="5"/>
  <c r="M102" i="12"/>
  <c r="M102" i="5" s="1"/>
  <c r="AA102" i="12"/>
  <c r="L102" i="12" s="1"/>
  <c r="L102" i="5" s="1"/>
  <c r="S101" i="12"/>
  <c r="B104" i="5"/>
  <c r="O103" i="12"/>
  <c r="N103" i="12"/>
  <c r="B105" i="12"/>
  <c r="R104" i="12"/>
  <c r="A104" i="12"/>
  <c r="Q103" i="12" l="1"/>
  <c r="AD103" i="12"/>
  <c r="P103" i="12"/>
  <c r="A104" i="5"/>
  <c r="M103" i="12"/>
  <c r="M103" i="5" s="1"/>
  <c r="K103" i="12"/>
  <c r="K103" i="5" s="1"/>
  <c r="AA103" i="12"/>
  <c r="L103" i="12" s="1"/>
  <c r="L103" i="5" s="1"/>
  <c r="B105" i="5"/>
  <c r="B106" i="12"/>
  <c r="R105" i="12"/>
  <c r="A105" i="12"/>
  <c r="N104" i="12"/>
  <c r="O104" i="12"/>
  <c r="Q104" i="12" l="1"/>
  <c r="AD104" i="12"/>
  <c r="M104" i="12"/>
  <c r="M104" i="5" s="1"/>
  <c r="P104" i="12"/>
  <c r="S104" i="12" s="1"/>
  <c r="A105" i="5"/>
  <c r="AA104" i="12"/>
  <c r="L104" i="12" s="1"/>
  <c r="L104" i="5" s="1"/>
  <c r="K104" i="12"/>
  <c r="K104" i="5" s="1"/>
  <c r="S103" i="12"/>
  <c r="B106" i="5"/>
  <c r="O105" i="12"/>
  <c r="N105" i="12"/>
  <c r="B107" i="12"/>
  <c r="A106" i="12"/>
  <c r="R106" i="12"/>
  <c r="Q105" i="12" l="1"/>
  <c r="AD105" i="12"/>
  <c r="K105" i="12"/>
  <c r="K105" i="5" s="1"/>
  <c r="P105" i="12"/>
  <c r="A106" i="5"/>
  <c r="AA105" i="12"/>
  <c r="L105" i="12" s="1"/>
  <c r="L105" i="5" s="1"/>
  <c r="M105" i="12"/>
  <c r="M105" i="5" s="1"/>
  <c r="B107" i="5"/>
  <c r="R107" i="12"/>
  <c r="B108" i="12"/>
  <c r="A107" i="12"/>
  <c r="O106" i="12"/>
  <c r="N106" i="12"/>
  <c r="Q106" i="12" l="1"/>
  <c r="AD106" i="12"/>
  <c r="K106" i="12"/>
  <c r="K106" i="5" s="1"/>
  <c r="P106" i="12"/>
  <c r="A107" i="5"/>
  <c r="S105" i="12"/>
  <c r="M106" i="12"/>
  <c r="M106" i="5" s="1"/>
  <c r="AA106" i="12"/>
  <c r="L106" i="12" s="1"/>
  <c r="L106" i="5" s="1"/>
  <c r="D108" i="12"/>
  <c r="D108" i="5" s="1"/>
  <c r="B108" i="5"/>
  <c r="B109" i="12"/>
  <c r="R108" i="12"/>
  <c r="A108" i="12"/>
  <c r="Q108" i="12" s="1"/>
  <c r="N107" i="12"/>
  <c r="O107" i="12"/>
  <c r="Q107" i="12" l="1"/>
  <c r="AD107" i="12"/>
  <c r="P107" i="12"/>
  <c r="X108" i="12"/>
  <c r="P108" i="12"/>
  <c r="G108" i="12"/>
  <c r="G108" i="5" s="1"/>
  <c r="Z108" i="12"/>
  <c r="A108" i="5"/>
  <c r="S106" i="12"/>
  <c r="M107" i="12"/>
  <c r="M107" i="5" s="1"/>
  <c r="K107" i="12"/>
  <c r="K107" i="5" s="1"/>
  <c r="AA107" i="12"/>
  <c r="L107" i="12" s="1"/>
  <c r="L107" i="5" s="1"/>
  <c r="D109" i="12"/>
  <c r="D109" i="5" s="1"/>
  <c r="B109" i="5"/>
  <c r="A109" i="12"/>
  <c r="Q109" i="12" s="1"/>
  <c r="R109" i="12"/>
  <c r="N108" i="12"/>
  <c r="O108" i="12"/>
  <c r="M108" i="12" l="1"/>
  <c r="M108" i="5" s="1"/>
  <c r="AD108" i="12"/>
  <c r="X109" i="12"/>
  <c r="G109" i="12"/>
  <c r="G109" i="5" s="1"/>
  <c r="Z109" i="12"/>
  <c r="P109" i="12"/>
  <c r="A109" i="5"/>
  <c r="K108" i="12"/>
  <c r="K108" i="5" s="1"/>
  <c r="AA108" i="12"/>
  <c r="L108" i="12" s="1"/>
  <c r="L108" i="5" s="1"/>
  <c r="S107" i="12"/>
  <c r="O109" i="12"/>
  <c r="AD109" i="12" s="1"/>
  <c r="N109" i="12"/>
  <c r="AA109" i="12" l="1"/>
  <c r="L109" i="12" s="1"/>
  <c r="D38" i="7"/>
  <c r="F38" i="7"/>
  <c r="K109" i="12"/>
  <c r="K109" i="5" s="1"/>
  <c r="S108" i="12"/>
  <c r="M109" i="12"/>
  <c r="M109" i="5" s="1"/>
  <c r="N7" i="10"/>
  <c r="C7" i="10"/>
  <c r="B7" i="10"/>
  <c r="N6" i="10"/>
  <c r="C6" i="10"/>
  <c r="B6" i="10"/>
  <c r="X5" i="10"/>
  <c r="K5" i="10" s="1"/>
  <c r="N5" i="10"/>
  <c r="X6" i="10" s="1"/>
  <c r="K6" i="10" s="1"/>
  <c r="M5" i="10"/>
  <c r="C5" i="10"/>
  <c r="B5" i="10"/>
  <c r="A2" i="10"/>
  <c r="G9" i="1"/>
  <c r="A6" i="1"/>
  <c r="B38" i="7"/>
  <c r="F20" i="7"/>
  <c r="H20" i="7"/>
  <c r="E18" i="7"/>
  <c r="C18" i="7"/>
  <c r="D70" i="12" l="1"/>
  <c r="D70" i="5" s="1"/>
  <c r="D71" i="12"/>
  <c r="D71" i="5" s="1"/>
  <c r="D72" i="12"/>
  <c r="D72" i="5" s="1"/>
  <c r="D73" i="12"/>
  <c r="D73" i="5" s="1"/>
  <c r="D74" i="12"/>
  <c r="D74" i="5" s="1"/>
  <c r="D75" i="12"/>
  <c r="D75" i="5" s="1"/>
  <c r="D76" i="12"/>
  <c r="D76" i="5" s="1"/>
  <c r="D77" i="12"/>
  <c r="D77" i="5" s="1"/>
  <c r="D78" i="12"/>
  <c r="D78" i="5" s="1"/>
  <c r="D79" i="12"/>
  <c r="D79" i="5" s="1"/>
  <c r="D80" i="12"/>
  <c r="D80" i="5" s="1"/>
  <c r="D81" i="12"/>
  <c r="D81" i="5" s="1"/>
  <c r="D82" i="12"/>
  <c r="D82" i="5" s="1"/>
  <c r="D83" i="12"/>
  <c r="D83" i="5" s="1"/>
  <c r="D84" i="12"/>
  <c r="D84" i="5" s="1"/>
  <c r="D85" i="12"/>
  <c r="D85" i="5" s="1"/>
  <c r="D86" i="12"/>
  <c r="D86" i="5" s="1"/>
  <c r="D87" i="12"/>
  <c r="D87" i="5" s="1"/>
  <c r="D88" i="12"/>
  <c r="D88" i="5" s="1"/>
  <c r="D89" i="12"/>
  <c r="D89" i="5" s="1"/>
  <c r="D90" i="12"/>
  <c r="D90" i="5" s="1"/>
  <c r="D91" i="12"/>
  <c r="D91" i="5" s="1"/>
  <c r="D92" i="12"/>
  <c r="D92" i="5" s="1"/>
  <c r="D93" i="12"/>
  <c r="D93" i="5" s="1"/>
  <c r="D94" i="12"/>
  <c r="D94" i="5" s="1"/>
  <c r="D95" i="12"/>
  <c r="D95" i="5" s="1"/>
  <c r="D96" i="12"/>
  <c r="D96" i="5" s="1"/>
  <c r="D97" i="12"/>
  <c r="D97" i="5" s="1"/>
  <c r="D98" i="12"/>
  <c r="D98" i="5" s="1"/>
  <c r="D99" i="12"/>
  <c r="D99" i="5" s="1"/>
  <c r="D100" i="12"/>
  <c r="D100" i="5" s="1"/>
  <c r="D101" i="12"/>
  <c r="D101" i="5" s="1"/>
  <c r="D102" i="12"/>
  <c r="D102" i="5" s="1"/>
  <c r="D103" i="12"/>
  <c r="D103" i="5" s="1"/>
  <c r="D104" i="12"/>
  <c r="D104" i="5" s="1"/>
  <c r="D105" i="12"/>
  <c r="D105" i="5" s="1"/>
  <c r="D106" i="12"/>
  <c r="D106" i="5" s="1"/>
  <c r="D107" i="12"/>
  <c r="D107" i="5" s="1"/>
  <c r="X7" i="10"/>
  <c r="K7" i="10" s="1"/>
  <c r="L109" i="5"/>
  <c r="H39" i="7"/>
  <c r="F39" i="7"/>
  <c r="D39" i="7"/>
  <c r="S109" i="12"/>
  <c r="P5" i="10"/>
  <c r="P7" i="10"/>
  <c r="D6" i="12"/>
  <c r="D7" i="12"/>
  <c r="D5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P6" i="10"/>
  <c r="M6" i="10"/>
  <c r="J6" i="10"/>
  <c r="J7" i="10"/>
  <c r="O5" i="10"/>
  <c r="O6" i="10"/>
  <c r="O7" i="10"/>
  <c r="B8" i="10"/>
  <c r="J5" i="10"/>
  <c r="L5" i="10"/>
  <c r="L6" i="10"/>
  <c r="L7" i="10"/>
  <c r="D50" i="5" l="1"/>
  <c r="D34" i="5"/>
  <c r="D32" i="13" s="1"/>
  <c r="D18" i="5"/>
  <c r="D16" i="13" s="1"/>
  <c r="D49" i="5"/>
  <c r="D33" i="5"/>
  <c r="D31" i="13" s="1"/>
  <c r="D17" i="5"/>
  <c r="D15" i="13" s="1"/>
  <c r="D32" i="5"/>
  <c r="D30" i="13" s="1"/>
  <c r="D16" i="5"/>
  <c r="D14" i="13" s="1"/>
  <c r="D65" i="5"/>
  <c r="D47" i="5"/>
  <c r="D31" i="5"/>
  <c r="D29" i="13" s="1"/>
  <c r="D15" i="5"/>
  <c r="D13" i="13" s="1"/>
  <c r="D66" i="5"/>
  <c r="D46" i="5"/>
  <c r="D30" i="5"/>
  <c r="D28" i="13" s="1"/>
  <c r="D14" i="5"/>
  <c r="D12" i="13" s="1"/>
  <c r="D63" i="5"/>
  <c r="D45" i="5"/>
  <c r="D29" i="5"/>
  <c r="D27" i="13" s="1"/>
  <c r="D13" i="5"/>
  <c r="D11" i="13" s="1"/>
  <c r="D44" i="5"/>
  <c r="D42" i="13" s="1"/>
  <c r="D28" i="5"/>
  <c r="D26" i="13" s="1"/>
  <c r="D12" i="5"/>
  <c r="D10" i="13" s="1"/>
  <c r="D48" i="5"/>
  <c r="D59" i="5"/>
  <c r="D43" i="5"/>
  <c r="D41" i="13" s="1"/>
  <c r="D27" i="5"/>
  <c r="D25" i="13" s="1"/>
  <c r="D11" i="5"/>
  <c r="D9" i="13" s="1"/>
  <c r="D61" i="5"/>
  <c r="D58" i="5"/>
  <c r="D42" i="5"/>
  <c r="D40" i="13" s="1"/>
  <c r="D26" i="5"/>
  <c r="D24" i="13" s="1"/>
  <c r="D10" i="5"/>
  <c r="D8" i="13" s="1"/>
  <c r="D64" i="5"/>
  <c r="D57" i="5"/>
  <c r="D41" i="5"/>
  <c r="D39" i="13" s="1"/>
  <c r="D25" i="5"/>
  <c r="D23" i="13" s="1"/>
  <c r="D9" i="5"/>
  <c r="D7" i="13" s="1"/>
  <c r="D60" i="5"/>
  <c r="D56" i="5"/>
  <c r="D40" i="5"/>
  <c r="D38" i="13" s="1"/>
  <c r="D24" i="5"/>
  <c r="D22" i="13" s="1"/>
  <c r="D8" i="5"/>
  <c r="D6" i="13" s="1"/>
  <c r="D55" i="5"/>
  <c r="D39" i="5"/>
  <c r="D37" i="13" s="1"/>
  <c r="D23" i="5"/>
  <c r="D21" i="13" s="1"/>
  <c r="J5" i="12"/>
  <c r="D5" i="5"/>
  <c r="D3" i="13" s="1"/>
  <c r="D54" i="5"/>
  <c r="D38" i="5"/>
  <c r="D36" i="13" s="1"/>
  <c r="D22" i="5"/>
  <c r="D20" i="13" s="1"/>
  <c r="D7" i="5"/>
  <c r="D5" i="13" s="1"/>
  <c r="D62" i="5"/>
  <c r="D53" i="5"/>
  <c r="D37" i="5"/>
  <c r="D35" i="13" s="1"/>
  <c r="D21" i="5"/>
  <c r="D19" i="13" s="1"/>
  <c r="D6" i="5"/>
  <c r="D4" i="13" s="1"/>
  <c r="D69" i="5"/>
  <c r="D68" i="5"/>
  <c r="D52" i="5"/>
  <c r="D36" i="5"/>
  <c r="D34" i="13" s="1"/>
  <c r="D20" i="5"/>
  <c r="D18" i="13" s="1"/>
  <c r="D67" i="5"/>
  <c r="D51" i="5"/>
  <c r="D35" i="5"/>
  <c r="D33" i="13" s="1"/>
  <c r="D19" i="5"/>
  <c r="D17" i="13" s="1"/>
  <c r="I5" i="10"/>
  <c r="Q6" i="10"/>
  <c r="B9" i="10"/>
  <c r="P8" i="10"/>
  <c r="A8" i="10"/>
  <c r="M7" i="10"/>
  <c r="Q7" i="10"/>
  <c r="Q5" i="10"/>
  <c r="J5" i="5" l="1"/>
  <c r="E3" i="13" s="1"/>
  <c r="T5" i="12"/>
  <c r="X5" i="12" s="1"/>
  <c r="J6" i="12"/>
  <c r="C8" i="10"/>
  <c r="X8" i="10"/>
  <c r="K8" i="10" s="1"/>
  <c r="N8" i="10"/>
  <c r="M8" i="10"/>
  <c r="B10" i="10"/>
  <c r="A9" i="10"/>
  <c r="P9" i="10"/>
  <c r="I6" i="10"/>
  <c r="R5" i="10"/>
  <c r="Y5" i="10"/>
  <c r="G5" i="12" l="1"/>
  <c r="G5" i="5" s="1"/>
  <c r="T6" i="12"/>
  <c r="X6" i="12" s="1"/>
  <c r="J6" i="5"/>
  <c r="E4" i="13" s="1"/>
  <c r="J7" i="12"/>
  <c r="V5" i="12"/>
  <c r="E5" i="12" s="1"/>
  <c r="E5" i="5" s="1"/>
  <c r="Y5" i="12"/>
  <c r="H5" i="12" s="1"/>
  <c r="H5" i="5" s="1"/>
  <c r="U5" i="12"/>
  <c r="AE6" i="12" s="1"/>
  <c r="W5" i="12"/>
  <c r="T5" i="10"/>
  <c r="E5" i="10" s="1"/>
  <c r="V5" i="10"/>
  <c r="G5" i="10" s="1"/>
  <c r="S5" i="10"/>
  <c r="U5" i="10"/>
  <c r="X9" i="10"/>
  <c r="K9" i="10" s="1"/>
  <c r="N9" i="10"/>
  <c r="M9" i="10"/>
  <c r="C9" i="10"/>
  <c r="J9" i="10" s="1"/>
  <c r="I7" i="10"/>
  <c r="R6" i="10"/>
  <c r="Y6" i="10"/>
  <c r="L8" i="10"/>
  <c r="J8" i="10"/>
  <c r="P10" i="10"/>
  <c r="B11" i="10"/>
  <c r="A10" i="10"/>
  <c r="O8" i="10"/>
  <c r="AC5" i="12" l="1"/>
  <c r="N6" i="5"/>
  <c r="G6" i="12"/>
  <c r="G6" i="5" s="1"/>
  <c r="Z5" i="12"/>
  <c r="AB5" i="12"/>
  <c r="O9" i="10"/>
  <c r="Q9" i="10" s="1"/>
  <c r="L9" i="10"/>
  <c r="T7" i="12"/>
  <c r="X7" i="12" s="1"/>
  <c r="J7" i="5"/>
  <c r="E5" i="13" s="1"/>
  <c r="J8" i="12"/>
  <c r="F5" i="12"/>
  <c r="F5" i="5" s="1"/>
  <c r="I5" i="12"/>
  <c r="I5" i="5" s="1"/>
  <c r="V6" i="12"/>
  <c r="E6" i="12" s="1"/>
  <c r="E6" i="5" s="1"/>
  <c r="U6" i="12"/>
  <c r="AE7" i="12" s="1"/>
  <c r="Y6" i="12"/>
  <c r="H6" i="12" s="1"/>
  <c r="H6" i="5" s="1"/>
  <c r="W6" i="12"/>
  <c r="Q8" i="10"/>
  <c r="W5" i="10"/>
  <c r="H5" i="10" s="1"/>
  <c r="F5" i="10"/>
  <c r="B12" i="10"/>
  <c r="P11" i="10"/>
  <c r="A11" i="10"/>
  <c r="S6" i="10"/>
  <c r="V6" i="10"/>
  <c r="G6" i="10" s="1"/>
  <c r="T6" i="10"/>
  <c r="E6" i="10" s="1"/>
  <c r="U6" i="10"/>
  <c r="X10" i="10"/>
  <c r="K10" i="10" s="1"/>
  <c r="M10" i="10"/>
  <c r="N10" i="10"/>
  <c r="C10" i="10"/>
  <c r="R7" i="10"/>
  <c r="I8" i="10"/>
  <c r="Y7" i="10"/>
  <c r="AC6" i="12" l="1"/>
  <c r="N7" i="5"/>
  <c r="G7" i="12"/>
  <c r="G7" i="5" s="1"/>
  <c r="Z6" i="12"/>
  <c r="I6" i="12" s="1"/>
  <c r="I6" i="5" s="1"/>
  <c r="AB6" i="12"/>
  <c r="F6" i="12"/>
  <c r="F6" i="5" s="1"/>
  <c r="O10" i="10"/>
  <c r="J8" i="5"/>
  <c r="E6" i="13" s="1"/>
  <c r="J9" i="12"/>
  <c r="T8" i="12"/>
  <c r="X8" i="12" s="1"/>
  <c r="U7" i="12"/>
  <c r="AE8" i="12" s="1"/>
  <c r="V7" i="12"/>
  <c r="E7" i="12" s="1"/>
  <c r="E7" i="5" s="1"/>
  <c r="W7" i="12"/>
  <c r="Y7" i="12"/>
  <c r="H7" i="12" s="1"/>
  <c r="H7" i="5" s="1"/>
  <c r="Q10" i="10"/>
  <c r="S7" i="10"/>
  <c r="V7" i="10"/>
  <c r="G7" i="10" s="1"/>
  <c r="U7" i="10"/>
  <c r="T7" i="10"/>
  <c r="E7" i="10" s="1"/>
  <c r="J10" i="10"/>
  <c r="L10" i="10"/>
  <c r="B13" i="10"/>
  <c r="P12" i="10"/>
  <c r="A12" i="10"/>
  <c r="W6" i="10"/>
  <c r="H6" i="10" s="1"/>
  <c r="F6" i="10"/>
  <c r="Y8" i="10"/>
  <c r="R8" i="10"/>
  <c r="I9" i="10"/>
  <c r="C11" i="10"/>
  <c r="N11" i="10"/>
  <c r="X11" i="10" s="1"/>
  <c r="K11" i="10" s="1"/>
  <c r="M11" i="10"/>
  <c r="AC7" i="12" l="1"/>
  <c r="N8" i="5"/>
  <c r="G8" i="12"/>
  <c r="G8" i="5" s="1"/>
  <c r="Z7" i="12"/>
  <c r="I7" i="12" s="1"/>
  <c r="I7" i="5" s="1"/>
  <c r="AB7" i="12"/>
  <c r="L11" i="10"/>
  <c r="F7" i="12"/>
  <c r="F7" i="5" s="1"/>
  <c r="U8" i="12"/>
  <c r="AE9" i="12" s="1"/>
  <c r="Y8" i="12"/>
  <c r="H8" i="12" s="1"/>
  <c r="H8" i="5" s="1"/>
  <c r="W8" i="12"/>
  <c r="V8" i="12"/>
  <c r="E8" i="12" s="1"/>
  <c r="E8" i="5" s="1"/>
  <c r="J9" i="5"/>
  <c r="E7" i="13" s="1"/>
  <c r="T9" i="12"/>
  <c r="X9" i="12" s="1"/>
  <c r="J10" i="12"/>
  <c r="W7" i="10"/>
  <c r="H7" i="10" s="1"/>
  <c r="F7" i="10"/>
  <c r="A13" i="10"/>
  <c r="B14" i="10"/>
  <c r="P13" i="10"/>
  <c r="Y9" i="10"/>
  <c r="R9" i="10"/>
  <c r="I10" i="10"/>
  <c r="O11" i="10"/>
  <c r="S8" i="10"/>
  <c r="T8" i="10"/>
  <c r="E8" i="10" s="1"/>
  <c r="V8" i="10"/>
  <c r="G8" i="10" s="1"/>
  <c r="U8" i="10"/>
  <c r="N12" i="10"/>
  <c r="X12" i="10" s="1"/>
  <c r="K12" i="10" s="1"/>
  <c r="M12" i="10"/>
  <c r="C12" i="10"/>
  <c r="J11" i="10"/>
  <c r="AC8" i="12" l="1"/>
  <c r="N9" i="5"/>
  <c r="G9" i="12"/>
  <c r="G9" i="5" s="1"/>
  <c r="Z8" i="12"/>
  <c r="I8" i="12" s="1"/>
  <c r="I8" i="5" s="1"/>
  <c r="AB8" i="12"/>
  <c r="L12" i="10"/>
  <c r="U9" i="12"/>
  <c r="AE10" i="12" s="1"/>
  <c r="Y9" i="12"/>
  <c r="H9" i="12" s="1"/>
  <c r="H9" i="5" s="1"/>
  <c r="W9" i="12"/>
  <c r="V9" i="12"/>
  <c r="E9" i="12" s="1"/>
  <c r="E9" i="5" s="1"/>
  <c r="J10" i="5"/>
  <c r="E8" i="13" s="1"/>
  <c r="T10" i="12"/>
  <c r="X10" i="12" s="1"/>
  <c r="J11" i="12"/>
  <c r="F8" i="12"/>
  <c r="F8" i="5" s="1"/>
  <c r="S9" i="10"/>
  <c r="V9" i="10"/>
  <c r="G9" i="10" s="1"/>
  <c r="U9" i="10"/>
  <c r="T9" i="10"/>
  <c r="E9" i="10" s="1"/>
  <c r="M13" i="10"/>
  <c r="N13" i="10"/>
  <c r="X13" i="10" s="1"/>
  <c r="K13" i="10" s="1"/>
  <c r="C13" i="10"/>
  <c r="O12" i="10"/>
  <c r="F8" i="10"/>
  <c r="W8" i="10"/>
  <c r="H8" i="10" s="1"/>
  <c r="Q11" i="10"/>
  <c r="P14" i="10"/>
  <c r="B15" i="10"/>
  <c r="A14" i="10"/>
  <c r="J12" i="10"/>
  <c r="Y10" i="10"/>
  <c r="I11" i="10"/>
  <c r="R10" i="10"/>
  <c r="AC9" i="12" l="1"/>
  <c r="N10" i="5"/>
  <c r="G10" i="12"/>
  <c r="G10" i="5" s="1"/>
  <c r="Z9" i="12"/>
  <c r="AB9" i="12"/>
  <c r="L13" i="10"/>
  <c r="O13" i="10"/>
  <c r="Q13" i="10" s="1"/>
  <c r="I9" i="12"/>
  <c r="I9" i="5" s="1"/>
  <c r="F9" i="12"/>
  <c r="F9" i="5" s="1"/>
  <c r="J11" i="5"/>
  <c r="E9" i="13" s="1"/>
  <c r="T11" i="12"/>
  <c r="X11" i="12" s="1"/>
  <c r="J12" i="12"/>
  <c r="V10" i="12"/>
  <c r="E10" i="12" s="1"/>
  <c r="E10" i="5" s="1"/>
  <c r="U10" i="12"/>
  <c r="AE11" i="12" s="1"/>
  <c r="W10" i="12"/>
  <c r="Y10" i="12"/>
  <c r="H10" i="12" s="1"/>
  <c r="H10" i="5" s="1"/>
  <c r="Q12" i="10"/>
  <c r="J13" i="10"/>
  <c r="Y11" i="10"/>
  <c r="I12" i="10"/>
  <c r="R11" i="10"/>
  <c r="S10" i="10"/>
  <c r="T10" i="10"/>
  <c r="E10" i="10" s="1"/>
  <c r="U10" i="10"/>
  <c r="V10" i="10"/>
  <c r="G10" i="10" s="1"/>
  <c r="N14" i="10"/>
  <c r="C14" i="10"/>
  <c r="M14" i="10"/>
  <c r="P15" i="10"/>
  <c r="B16" i="10"/>
  <c r="A15" i="10"/>
  <c r="F9" i="10"/>
  <c r="W9" i="10"/>
  <c r="H9" i="10" s="1"/>
  <c r="AC10" i="12" l="1"/>
  <c r="N11" i="5"/>
  <c r="O14" i="10"/>
  <c r="Q14" i="10" s="1"/>
  <c r="G11" i="12"/>
  <c r="G11" i="5" s="1"/>
  <c r="Z10" i="12"/>
  <c r="I10" i="12" s="1"/>
  <c r="I10" i="5" s="1"/>
  <c r="AB10" i="12"/>
  <c r="L14" i="10"/>
  <c r="J14" i="10"/>
  <c r="X14" i="10"/>
  <c r="K14" i="10" s="1"/>
  <c r="J12" i="5"/>
  <c r="E10" i="13" s="1"/>
  <c r="T12" i="12"/>
  <c r="X12" i="12" s="1"/>
  <c r="J13" i="12"/>
  <c r="F10" i="12"/>
  <c r="F10" i="5" s="1"/>
  <c r="U11" i="12"/>
  <c r="AE12" i="12" s="1"/>
  <c r="W11" i="12"/>
  <c r="Y11" i="12"/>
  <c r="H11" i="12" s="1"/>
  <c r="H11" i="5" s="1"/>
  <c r="V11" i="12"/>
  <c r="E11" i="12" s="1"/>
  <c r="E11" i="5" s="1"/>
  <c r="F10" i="10"/>
  <c r="W10" i="10"/>
  <c r="H10" i="10" s="1"/>
  <c r="Y12" i="10"/>
  <c r="I13" i="10"/>
  <c r="R12" i="10"/>
  <c r="C15" i="10"/>
  <c r="N15" i="10"/>
  <c r="X15" i="10" s="1"/>
  <c r="M15" i="10"/>
  <c r="B17" i="10"/>
  <c r="P16" i="10"/>
  <c r="A16" i="10"/>
  <c r="S11" i="10"/>
  <c r="T11" i="10"/>
  <c r="E11" i="10" s="1"/>
  <c r="V11" i="10"/>
  <c r="G11" i="10" s="1"/>
  <c r="U11" i="10"/>
  <c r="AC11" i="12" l="1"/>
  <c r="N12" i="5"/>
  <c r="G12" i="12"/>
  <c r="G12" i="5" s="1"/>
  <c r="Z11" i="12"/>
  <c r="I11" i="12" s="1"/>
  <c r="I11" i="5" s="1"/>
  <c r="AB11" i="12"/>
  <c r="L15" i="10"/>
  <c r="O15" i="10"/>
  <c r="Q15" i="10" s="1"/>
  <c r="F11" i="12"/>
  <c r="F11" i="5" s="1"/>
  <c r="J13" i="5"/>
  <c r="E11" i="13" s="1"/>
  <c r="J14" i="12"/>
  <c r="T13" i="12"/>
  <c r="X13" i="12" s="1"/>
  <c r="W12" i="12"/>
  <c r="Y12" i="12"/>
  <c r="H12" i="12" s="1"/>
  <c r="H12" i="5" s="1"/>
  <c r="U12" i="12"/>
  <c r="AE13" i="12" s="1"/>
  <c r="V12" i="12"/>
  <c r="E12" i="12" s="1"/>
  <c r="E12" i="5" s="1"/>
  <c r="K15" i="10"/>
  <c r="F11" i="10"/>
  <c r="W11" i="10"/>
  <c r="H11" i="10" s="1"/>
  <c r="C16" i="10"/>
  <c r="N16" i="10"/>
  <c r="M16" i="10"/>
  <c r="J15" i="10"/>
  <c r="R13" i="10"/>
  <c r="Y13" i="10"/>
  <c r="I14" i="10"/>
  <c r="A17" i="10"/>
  <c r="P17" i="10"/>
  <c r="B18" i="10"/>
  <c r="S12" i="10"/>
  <c r="T12" i="10"/>
  <c r="E12" i="10" s="1"/>
  <c r="V12" i="10"/>
  <c r="G12" i="10" s="1"/>
  <c r="U12" i="10"/>
  <c r="AC12" i="12" l="1"/>
  <c r="N13" i="5"/>
  <c r="G13" i="12"/>
  <c r="G13" i="5" s="1"/>
  <c r="Z12" i="12"/>
  <c r="I12" i="12" s="1"/>
  <c r="I12" i="5" s="1"/>
  <c r="AB12" i="12"/>
  <c r="O16" i="10"/>
  <c r="Q16" i="10" s="1"/>
  <c r="W13" i="12"/>
  <c r="U13" i="12"/>
  <c r="AE14" i="12" s="1"/>
  <c r="V13" i="12"/>
  <c r="E13" i="12" s="1"/>
  <c r="E13" i="5" s="1"/>
  <c r="Y13" i="12"/>
  <c r="H13" i="12" s="1"/>
  <c r="H13" i="5" s="1"/>
  <c r="F12" i="12"/>
  <c r="F12" i="5" s="1"/>
  <c r="J14" i="5"/>
  <c r="E12" i="13" s="1"/>
  <c r="T14" i="12"/>
  <c r="X14" i="12" s="1"/>
  <c r="J15" i="12"/>
  <c r="F12" i="10"/>
  <c r="W12" i="10"/>
  <c r="H12" i="10" s="1"/>
  <c r="A18" i="10"/>
  <c r="P18" i="10"/>
  <c r="B19" i="10"/>
  <c r="N17" i="10"/>
  <c r="M17" i="10"/>
  <c r="C17" i="10"/>
  <c r="Y14" i="10"/>
  <c r="R14" i="10"/>
  <c r="I15" i="10"/>
  <c r="X16" i="10"/>
  <c r="K16" i="10" s="1"/>
  <c r="J16" i="10"/>
  <c r="L16" i="10"/>
  <c r="T13" i="10"/>
  <c r="E13" i="10" s="1"/>
  <c r="S13" i="10"/>
  <c r="V13" i="10"/>
  <c r="G13" i="10" s="1"/>
  <c r="U13" i="10"/>
  <c r="AC13" i="12" l="1"/>
  <c r="N14" i="5"/>
  <c r="G14" i="12"/>
  <c r="G14" i="5" s="1"/>
  <c r="Z13" i="12"/>
  <c r="I13" i="12" s="1"/>
  <c r="I13" i="5" s="1"/>
  <c r="AB13" i="12"/>
  <c r="O17" i="10"/>
  <c r="Q17" i="10" s="1"/>
  <c r="Y14" i="12"/>
  <c r="H14" i="12" s="1"/>
  <c r="H14" i="5" s="1"/>
  <c r="V14" i="12"/>
  <c r="E14" i="12" s="1"/>
  <c r="E14" i="5" s="1"/>
  <c r="W14" i="12"/>
  <c r="U14" i="12"/>
  <c r="AE15" i="12" s="1"/>
  <c r="J15" i="5"/>
  <c r="E13" i="13" s="1"/>
  <c r="T15" i="12"/>
  <c r="X15" i="12" s="1"/>
  <c r="J16" i="12"/>
  <c r="F13" i="12"/>
  <c r="F13" i="5" s="1"/>
  <c r="X17" i="10"/>
  <c r="K17" i="10" s="1"/>
  <c r="L17" i="10"/>
  <c r="J17" i="10"/>
  <c r="W13" i="10"/>
  <c r="H13" i="10" s="1"/>
  <c r="F13" i="10"/>
  <c r="V14" i="10"/>
  <c r="G14" i="10" s="1"/>
  <c r="S14" i="10"/>
  <c r="T14" i="10"/>
  <c r="E14" i="10" s="1"/>
  <c r="U14" i="10"/>
  <c r="I16" i="10"/>
  <c r="Y15" i="10"/>
  <c r="R15" i="10"/>
  <c r="P19" i="10"/>
  <c r="B20" i="10"/>
  <c r="A19" i="10"/>
  <c r="M18" i="10"/>
  <c r="N18" i="10"/>
  <c r="C18" i="10"/>
  <c r="AC14" i="12" l="1"/>
  <c r="N15" i="5"/>
  <c r="G15" i="12"/>
  <c r="G15" i="5" s="1"/>
  <c r="Z14" i="12"/>
  <c r="I14" i="12" s="1"/>
  <c r="I14" i="5" s="1"/>
  <c r="AB14" i="12"/>
  <c r="J16" i="5"/>
  <c r="E14" i="13" s="1"/>
  <c r="J17" i="12"/>
  <c r="T16" i="12"/>
  <c r="X16" i="12" s="1"/>
  <c r="F14" i="12"/>
  <c r="F14" i="5" s="1"/>
  <c r="J18" i="10"/>
  <c r="W15" i="12"/>
  <c r="V15" i="12"/>
  <c r="E15" i="12" s="1"/>
  <c r="E15" i="5" s="1"/>
  <c r="U15" i="12"/>
  <c r="AE16" i="12" s="1"/>
  <c r="Y15" i="12"/>
  <c r="H15" i="12" s="1"/>
  <c r="H15" i="5" s="1"/>
  <c r="O18" i="10"/>
  <c r="X18" i="10"/>
  <c r="K18" i="10" s="1"/>
  <c r="F14" i="10"/>
  <c r="W14" i="10"/>
  <c r="H14" i="10" s="1"/>
  <c r="L18" i="10"/>
  <c r="B21" i="10"/>
  <c r="A20" i="10"/>
  <c r="P20" i="10"/>
  <c r="V15" i="10"/>
  <c r="G15" i="10" s="1"/>
  <c r="U15" i="10"/>
  <c r="S15" i="10"/>
  <c r="T15" i="10"/>
  <c r="E15" i="10" s="1"/>
  <c r="C19" i="10"/>
  <c r="M19" i="10"/>
  <c r="N19" i="10"/>
  <c r="Y16" i="10"/>
  <c r="I17" i="10"/>
  <c r="R16" i="10"/>
  <c r="AC15" i="12" l="1"/>
  <c r="N16" i="5"/>
  <c r="G16" i="12"/>
  <c r="G16" i="5" s="1"/>
  <c r="Z15" i="12"/>
  <c r="AB15" i="12"/>
  <c r="L19" i="10"/>
  <c r="W16" i="12"/>
  <c r="Y16" i="12"/>
  <c r="H16" i="12" s="1"/>
  <c r="H16" i="5" s="1"/>
  <c r="V16" i="12"/>
  <c r="E16" i="12" s="1"/>
  <c r="E16" i="5" s="1"/>
  <c r="U16" i="12"/>
  <c r="AE17" i="12" s="1"/>
  <c r="F15" i="12"/>
  <c r="F15" i="5" s="1"/>
  <c r="I15" i="12"/>
  <c r="I15" i="5" s="1"/>
  <c r="J17" i="5"/>
  <c r="E15" i="13" s="1"/>
  <c r="J18" i="12"/>
  <c r="T17" i="12"/>
  <c r="X17" i="12" s="1"/>
  <c r="Y17" i="10"/>
  <c r="I18" i="10"/>
  <c r="R17" i="10"/>
  <c r="Q18" i="10"/>
  <c r="X19" i="10"/>
  <c r="K19" i="10" s="1"/>
  <c r="A21" i="10"/>
  <c r="B22" i="10"/>
  <c r="P21" i="10"/>
  <c r="J19" i="10"/>
  <c r="O19" i="10"/>
  <c r="W15" i="10"/>
  <c r="H15" i="10" s="1"/>
  <c r="F15" i="10"/>
  <c r="T16" i="10"/>
  <c r="E16" i="10" s="1"/>
  <c r="S16" i="10"/>
  <c r="U16" i="10"/>
  <c r="V16" i="10"/>
  <c r="G16" i="10" s="1"/>
  <c r="C20" i="10"/>
  <c r="N20" i="10"/>
  <c r="M20" i="10"/>
  <c r="AC16" i="12" l="1"/>
  <c r="N17" i="5"/>
  <c r="G17" i="12"/>
  <c r="G17" i="5" s="1"/>
  <c r="Z16" i="12"/>
  <c r="I16" i="12" s="1"/>
  <c r="I16" i="5" s="1"/>
  <c r="AB16" i="12"/>
  <c r="U17" i="12"/>
  <c r="AE18" i="12" s="1"/>
  <c r="W17" i="12"/>
  <c r="V17" i="12"/>
  <c r="E17" i="12" s="1"/>
  <c r="E17" i="5" s="1"/>
  <c r="Y17" i="12"/>
  <c r="H17" i="12" s="1"/>
  <c r="H17" i="5" s="1"/>
  <c r="L20" i="10"/>
  <c r="J18" i="5"/>
  <c r="E16" i="13" s="1"/>
  <c r="T18" i="12"/>
  <c r="X18" i="12" s="1"/>
  <c r="J19" i="12"/>
  <c r="F16" i="12"/>
  <c r="F16" i="5" s="1"/>
  <c r="O20" i="10"/>
  <c r="W16" i="10"/>
  <c r="H16" i="10" s="1"/>
  <c r="F16" i="10"/>
  <c r="A22" i="10"/>
  <c r="P22" i="10"/>
  <c r="B23" i="10"/>
  <c r="J20" i="10"/>
  <c r="N21" i="10"/>
  <c r="M21" i="10"/>
  <c r="C21" i="10"/>
  <c r="Q19" i="10"/>
  <c r="S17" i="10"/>
  <c r="T17" i="10"/>
  <c r="E17" i="10" s="1"/>
  <c r="U17" i="10"/>
  <c r="V17" i="10"/>
  <c r="G17" i="10" s="1"/>
  <c r="X20" i="10"/>
  <c r="K20" i="10" s="1"/>
  <c r="I19" i="10"/>
  <c r="R18" i="10"/>
  <c r="Y18" i="10"/>
  <c r="AC17" i="12" l="1"/>
  <c r="N18" i="5"/>
  <c r="L21" i="10"/>
  <c r="Z17" i="12"/>
  <c r="I17" i="12" s="1"/>
  <c r="I17" i="5" s="1"/>
  <c r="G18" i="12"/>
  <c r="G18" i="5" s="1"/>
  <c r="AB17" i="12"/>
  <c r="J19" i="5"/>
  <c r="E17" i="13" s="1"/>
  <c r="T19" i="12"/>
  <c r="X19" i="12" s="1"/>
  <c r="J20" i="12"/>
  <c r="F17" i="12"/>
  <c r="F17" i="5" s="1"/>
  <c r="U18" i="12"/>
  <c r="AE19" i="12" s="1"/>
  <c r="V18" i="12"/>
  <c r="E18" i="12" s="1"/>
  <c r="E18" i="5" s="1"/>
  <c r="Y18" i="12"/>
  <c r="H18" i="12" s="1"/>
  <c r="H18" i="5" s="1"/>
  <c r="W18" i="12"/>
  <c r="J21" i="10"/>
  <c r="Q20" i="10"/>
  <c r="X21" i="10"/>
  <c r="K21" i="10" s="1"/>
  <c r="F17" i="10"/>
  <c r="W17" i="10"/>
  <c r="H17" i="10" s="1"/>
  <c r="S18" i="10"/>
  <c r="V18" i="10"/>
  <c r="G18" i="10" s="1"/>
  <c r="T18" i="10"/>
  <c r="E18" i="10" s="1"/>
  <c r="U18" i="10"/>
  <c r="Y19" i="10"/>
  <c r="R19" i="10"/>
  <c r="I20" i="10"/>
  <c r="O21" i="10"/>
  <c r="P23" i="10"/>
  <c r="B24" i="10"/>
  <c r="A23" i="10"/>
  <c r="M22" i="10"/>
  <c r="C22" i="10"/>
  <c r="N22" i="10"/>
  <c r="AC18" i="12" l="1"/>
  <c r="N19" i="5"/>
  <c r="G19" i="12"/>
  <c r="G19" i="5" s="1"/>
  <c r="Z18" i="12"/>
  <c r="I18" i="12" s="1"/>
  <c r="I18" i="5" s="1"/>
  <c r="AB18" i="12"/>
  <c r="F18" i="12"/>
  <c r="F18" i="5" s="1"/>
  <c r="J20" i="5"/>
  <c r="E18" i="13" s="1"/>
  <c r="J21" i="12"/>
  <c r="T20" i="12"/>
  <c r="X20" i="12" s="1"/>
  <c r="J22" i="10"/>
  <c r="W19" i="12"/>
  <c r="V19" i="12"/>
  <c r="E19" i="12" s="1"/>
  <c r="E19" i="5" s="1"/>
  <c r="Y19" i="12"/>
  <c r="H19" i="12" s="1"/>
  <c r="H19" i="5" s="1"/>
  <c r="U19" i="12"/>
  <c r="AE20" i="12" s="1"/>
  <c r="O22" i="10"/>
  <c r="Q22" i="10" s="1"/>
  <c r="Q21" i="10"/>
  <c r="F18" i="10"/>
  <c r="W18" i="10"/>
  <c r="H18" i="10" s="1"/>
  <c r="Y20" i="10"/>
  <c r="I21" i="10"/>
  <c r="R20" i="10"/>
  <c r="X22" i="10"/>
  <c r="K22" i="10" s="1"/>
  <c r="T19" i="10"/>
  <c r="E19" i="10" s="1"/>
  <c r="V19" i="10"/>
  <c r="G19" i="10" s="1"/>
  <c r="S19" i="10"/>
  <c r="U19" i="10"/>
  <c r="L22" i="10"/>
  <c r="C23" i="10"/>
  <c r="N23" i="10"/>
  <c r="X23" i="10" s="1"/>
  <c r="K23" i="10" s="1"/>
  <c r="M23" i="10"/>
  <c r="B25" i="10"/>
  <c r="A24" i="10"/>
  <c r="P24" i="10"/>
  <c r="AC19" i="12" l="1"/>
  <c r="N20" i="5"/>
  <c r="G20" i="12"/>
  <c r="G20" i="5" s="1"/>
  <c r="Z19" i="12"/>
  <c r="I19" i="12" s="1"/>
  <c r="I19" i="5" s="1"/>
  <c r="AB19" i="12"/>
  <c r="J21" i="5"/>
  <c r="E19" i="13" s="1"/>
  <c r="J22" i="12"/>
  <c r="T21" i="12"/>
  <c r="X21" i="12" s="1"/>
  <c r="V20" i="12"/>
  <c r="E20" i="12" s="1"/>
  <c r="E20" i="5" s="1"/>
  <c r="W20" i="12"/>
  <c r="Y20" i="12"/>
  <c r="H20" i="12" s="1"/>
  <c r="H20" i="5" s="1"/>
  <c r="U20" i="12"/>
  <c r="AE21" i="12" s="1"/>
  <c r="F19" i="12"/>
  <c r="F19" i="5" s="1"/>
  <c r="R21" i="10"/>
  <c r="Y21" i="10"/>
  <c r="I22" i="10"/>
  <c r="W19" i="10"/>
  <c r="H19" i="10" s="1"/>
  <c r="F19" i="10"/>
  <c r="J23" i="10"/>
  <c r="O23" i="10"/>
  <c r="L23" i="10"/>
  <c r="C24" i="10"/>
  <c r="N24" i="10"/>
  <c r="M24" i="10"/>
  <c r="B26" i="10"/>
  <c r="A25" i="10"/>
  <c r="P25" i="10"/>
  <c r="S20" i="10"/>
  <c r="T20" i="10"/>
  <c r="E20" i="10" s="1"/>
  <c r="V20" i="10"/>
  <c r="G20" i="10" s="1"/>
  <c r="U20" i="10"/>
  <c r="AC20" i="12" l="1"/>
  <c r="N21" i="5"/>
  <c r="G21" i="12"/>
  <c r="G21" i="5" s="1"/>
  <c r="Z20" i="12"/>
  <c r="I20" i="12" s="1"/>
  <c r="I20" i="5" s="1"/>
  <c r="AB20" i="12"/>
  <c r="F20" i="12"/>
  <c r="F20" i="5" s="1"/>
  <c r="W21" i="12"/>
  <c r="Y21" i="12"/>
  <c r="H21" i="12" s="1"/>
  <c r="H21" i="5" s="1"/>
  <c r="U21" i="12"/>
  <c r="AE22" i="12" s="1"/>
  <c r="V21" i="12"/>
  <c r="E21" i="12" s="1"/>
  <c r="E21" i="5" s="1"/>
  <c r="J24" i="10"/>
  <c r="J22" i="5"/>
  <c r="E20" i="13" s="1"/>
  <c r="T22" i="12"/>
  <c r="X22" i="12" s="1"/>
  <c r="J23" i="12"/>
  <c r="O24" i="10"/>
  <c r="Q24" i="10" s="1"/>
  <c r="Q23" i="10"/>
  <c r="V21" i="10"/>
  <c r="G21" i="10" s="1"/>
  <c r="T21" i="10"/>
  <c r="E21" i="10" s="1"/>
  <c r="S21" i="10"/>
  <c r="U21" i="10"/>
  <c r="B27" i="10"/>
  <c r="A26" i="10"/>
  <c r="P26" i="10"/>
  <c r="W20" i="10"/>
  <c r="H20" i="10" s="1"/>
  <c r="F20" i="10"/>
  <c r="L24" i="10"/>
  <c r="Y22" i="10"/>
  <c r="R22" i="10"/>
  <c r="I23" i="10"/>
  <c r="N25" i="10"/>
  <c r="J25" i="10" s="1"/>
  <c r="M25" i="10"/>
  <c r="X24" i="10"/>
  <c r="K24" i="10" s="1"/>
  <c r="AC21" i="12" l="1"/>
  <c r="N22" i="5"/>
  <c r="G22" i="12"/>
  <c r="G22" i="5" s="1"/>
  <c r="Z21" i="12"/>
  <c r="I21" i="12" s="1"/>
  <c r="I21" i="5" s="1"/>
  <c r="AB21" i="12"/>
  <c r="J23" i="5"/>
  <c r="E21" i="13" s="1"/>
  <c r="J24" i="12"/>
  <c r="T23" i="12"/>
  <c r="X23" i="12" s="1"/>
  <c r="V22" i="12"/>
  <c r="E22" i="12" s="1"/>
  <c r="E22" i="5" s="1"/>
  <c r="Y22" i="12"/>
  <c r="H22" i="12" s="1"/>
  <c r="H22" i="5" s="1"/>
  <c r="U22" i="12"/>
  <c r="AE23" i="12" s="1"/>
  <c r="W22" i="12"/>
  <c r="F21" i="12"/>
  <c r="F21" i="5" s="1"/>
  <c r="O25" i="10"/>
  <c r="X25" i="10"/>
  <c r="K25" i="10" s="1"/>
  <c r="S22" i="10"/>
  <c r="U22" i="10"/>
  <c r="V22" i="10"/>
  <c r="G22" i="10" s="1"/>
  <c r="T22" i="10"/>
  <c r="E22" i="10" s="1"/>
  <c r="B28" i="10"/>
  <c r="A27" i="10"/>
  <c r="P27" i="10"/>
  <c r="R23" i="10"/>
  <c r="Y23" i="10"/>
  <c r="I24" i="10"/>
  <c r="F21" i="10"/>
  <c r="W21" i="10"/>
  <c r="H21" i="10" s="1"/>
  <c r="L25" i="10"/>
  <c r="N26" i="10"/>
  <c r="M26" i="10"/>
  <c r="AC22" i="12" l="1"/>
  <c r="N23" i="5"/>
  <c r="G23" i="12"/>
  <c r="G23" i="5" s="1"/>
  <c r="Z22" i="12"/>
  <c r="I22" i="12" s="1"/>
  <c r="I22" i="5" s="1"/>
  <c r="AB22" i="12"/>
  <c r="F22" i="12"/>
  <c r="F22" i="5" s="1"/>
  <c r="W23" i="12"/>
  <c r="V23" i="12"/>
  <c r="E23" i="12" s="1"/>
  <c r="E23" i="5" s="1"/>
  <c r="Y23" i="12"/>
  <c r="H23" i="12" s="1"/>
  <c r="H23" i="5" s="1"/>
  <c r="U23" i="12"/>
  <c r="AE24" i="12" s="1"/>
  <c r="J24" i="5"/>
  <c r="E22" i="13" s="1"/>
  <c r="T24" i="12"/>
  <c r="X24" i="12" s="1"/>
  <c r="J25" i="12"/>
  <c r="S23" i="10"/>
  <c r="T23" i="10"/>
  <c r="E23" i="10" s="1"/>
  <c r="V23" i="10"/>
  <c r="G23" i="10" s="1"/>
  <c r="U23" i="10"/>
  <c r="J26" i="10"/>
  <c r="O26" i="10"/>
  <c r="X26" i="10"/>
  <c r="K26" i="10" s="1"/>
  <c r="R24" i="10"/>
  <c r="Y24" i="10"/>
  <c r="I25" i="10"/>
  <c r="N27" i="10"/>
  <c r="J27" i="10" s="1"/>
  <c r="M27" i="10"/>
  <c r="Q25" i="10"/>
  <c r="B29" i="10"/>
  <c r="P28" i="10"/>
  <c r="A28" i="10"/>
  <c r="L26" i="10"/>
  <c r="F22" i="10"/>
  <c r="W22" i="10"/>
  <c r="H22" i="10" s="1"/>
  <c r="AC23" i="12" l="1"/>
  <c r="N24" i="5"/>
  <c r="G24" i="12"/>
  <c r="G24" i="5" s="1"/>
  <c r="Z23" i="12"/>
  <c r="I23" i="12" s="1"/>
  <c r="I23" i="5" s="1"/>
  <c r="AB23" i="12"/>
  <c r="L27" i="10"/>
  <c r="F23" i="12"/>
  <c r="F23" i="5" s="1"/>
  <c r="J25" i="5"/>
  <c r="E23" i="13" s="1"/>
  <c r="J26" i="12"/>
  <c r="T25" i="12"/>
  <c r="X25" i="12" s="1"/>
  <c r="Y24" i="12"/>
  <c r="H24" i="12" s="1"/>
  <c r="H24" i="5" s="1"/>
  <c r="U24" i="12"/>
  <c r="AE25" i="12" s="1"/>
  <c r="V24" i="12"/>
  <c r="E24" i="12" s="1"/>
  <c r="E24" i="5" s="1"/>
  <c r="W24" i="12"/>
  <c r="N28" i="10"/>
  <c r="X28" i="10" s="1"/>
  <c r="K28" i="10" s="1"/>
  <c r="M28" i="10"/>
  <c r="O27" i="10"/>
  <c r="Y25" i="10"/>
  <c r="R25" i="10"/>
  <c r="I26" i="10"/>
  <c r="F23" i="10"/>
  <c r="W23" i="10"/>
  <c r="H23" i="10" s="1"/>
  <c r="S24" i="10"/>
  <c r="V24" i="10"/>
  <c r="G24" i="10" s="1"/>
  <c r="T24" i="10"/>
  <c r="E24" i="10" s="1"/>
  <c r="U24" i="10"/>
  <c r="A29" i="10"/>
  <c r="B30" i="10"/>
  <c r="P29" i="10"/>
  <c r="X27" i="10"/>
  <c r="K27" i="10" s="1"/>
  <c r="Q26" i="10"/>
  <c r="AC24" i="12" l="1"/>
  <c r="N25" i="5"/>
  <c r="G25" i="12"/>
  <c r="G25" i="5" s="1"/>
  <c r="Z24" i="12"/>
  <c r="AB24" i="12"/>
  <c r="L28" i="10"/>
  <c r="O28" i="10"/>
  <c r="Q28" i="10" s="1"/>
  <c r="V25" i="12"/>
  <c r="E25" i="12" s="1"/>
  <c r="E25" i="5" s="1"/>
  <c r="W25" i="12"/>
  <c r="U25" i="12"/>
  <c r="AE26" i="12" s="1"/>
  <c r="Y25" i="12"/>
  <c r="H25" i="12" s="1"/>
  <c r="H25" i="5" s="1"/>
  <c r="J26" i="5"/>
  <c r="E24" i="13" s="1"/>
  <c r="T26" i="12"/>
  <c r="X26" i="12" s="1"/>
  <c r="J27" i="12"/>
  <c r="J28" i="10"/>
  <c r="I24" i="12"/>
  <c r="I24" i="5" s="1"/>
  <c r="F24" i="12"/>
  <c r="F24" i="5" s="1"/>
  <c r="S25" i="10"/>
  <c r="T25" i="10"/>
  <c r="E25" i="10" s="1"/>
  <c r="V25" i="10"/>
  <c r="G25" i="10" s="1"/>
  <c r="U25" i="10"/>
  <c r="A30" i="10"/>
  <c r="B31" i="10"/>
  <c r="P30" i="10"/>
  <c r="W24" i="10"/>
  <c r="H24" i="10" s="1"/>
  <c r="F24" i="10"/>
  <c r="Q27" i="10"/>
  <c r="N29" i="10"/>
  <c r="L29" i="10" s="1"/>
  <c r="M29" i="10"/>
  <c r="Y26" i="10"/>
  <c r="I27" i="10"/>
  <c r="R26" i="10"/>
  <c r="AC25" i="12" l="1"/>
  <c r="N26" i="5"/>
  <c r="G26" i="12"/>
  <c r="G26" i="5" s="1"/>
  <c r="Z25" i="12"/>
  <c r="I25" i="12" s="1"/>
  <c r="I25" i="5" s="1"/>
  <c r="AB25" i="12"/>
  <c r="U26" i="12"/>
  <c r="W26" i="12"/>
  <c r="Y26" i="12"/>
  <c r="H26" i="12" s="1"/>
  <c r="H26" i="5" s="1"/>
  <c r="V26" i="12"/>
  <c r="E26" i="12" s="1"/>
  <c r="E26" i="5" s="1"/>
  <c r="F25" i="12"/>
  <c r="F25" i="5" s="1"/>
  <c r="J27" i="5"/>
  <c r="E25" i="13" s="1"/>
  <c r="J28" i="12"/>
  <c r="T27" i="12"/>
  <c r="X27" i="12" s="1"/>
  <c r="A31" i="10"/>
  <c r="B32" i="10"/>
  <c r="P31" i="10"/>
  <c r="F25" i="10"/>
  <c r="W25" i="10"/>
  <c r="H25" i="10" s="1"/>
  <c r="S26" i="10"/>
  <c r="T26" i="10"/>
  <c r="E26" i="10" s="1"/>
  <c r="V26" i="10"/>
  <c r="G26" i="10" s="1"/>
  <c r="U26" i="10"/>
  <c r="O29" i="10"/>
  <c r="X29" i="10"/>
  <c r="K29" i="10" s="1"/>
  <c r="N30" i="10"/>
  <c r="J30" i="10" s="1"/>
  <c r="M30" i="10"/>
  <c r="J29" i="10"/>
  <c r="R27" i="10"/>
  <c r="Y27" i="10"/>
  <c r="I28" i="10"/>
  <c r="AE27" i="12" l="1"/>
  <c r="N27" i="5" s="1"/>
  <c r="AB26" i="12"/>
  <c r="AC26" i="12"/>
  <c r="G27" i="12"/>
  <c r="G27" i="5" s="1"/>
  <c r="Z26" i="12"/>
  <c r="U27" i="12"/>
  <c r="AE28" i="12" s="1"/>
  <c r="V27" i="12"/>
  <c r="E27" i="12" s="1"/>
  <c r="E27" i="5" s="1"/>
  <c r="W27" i="12"/>
  <c r="Y27" i="12"/>
  <c r="H27" i="12" s="1"/>
  <c r="H27" i="5" s="1"/>
  <c r="J28" i="5"/>
  <c r="E26" i="13" s="1"/>
  <c r="T28" i="12"/>
  <c r="X28" i="12" s="1"/>
  <c r="J29" i="12"/>
  <c r="I26" i="12"/>
  <c r="I26" i="5" s="1"/>
  <c r="F26" i="12"/>
  <c r="F26" i="5" s="1"/>
  <c r="O30" i="10"/>
  <c r="Q30" i="10" s="1"/>
  <c r="L30" i="10"/>
  <c r="A32" i="10"/>
  <c r="B33" i="10"/>
  <c r="P32" i="10"/>
  <c r="Y28" i="10"/>
  <c r="I29" i="10"/>
  <c r="R28" i="10"/>
  <c r="Q29" i="10"/>
  <c r="S27" i="10"/>
  <c r="V27" i="10"/>
  <c r="G27" i="10" s="1"/>
  <c r="T27" i="10"/>
  <c r="E27" i="10" s="1"/>
  <c r="U27" i="10"/>
  <c r="X30" i="10"/>
  <c r="K30" i="10" s="1"/>
  <c r="F26" i="10"/>
  <c r="W26" i="10"/>
  <c r="H26" i="10" s="1"/>
  <c r="N31" i="10"/>
  <c r="M31" i="10"/>
  <c r="AC27" i="12" l="1"/>
  <c r="N28" i="5"/>
  <c r="G28" i="12"/>
  <c r="G28" i="5" s="1"/>
  <c r="Z27" i="12"/>
  <c r="I27" i="12" s="1"/>
  <c r="I27" i="5" s="1"/>
  <c r="AB27" i="12"/>
  <c r="F27" i="12"/>
  <c r="F27" i="5" s="1"/>
  <c r="J29" i="5"/>
  <c r="E27" i="13" s="1"/>
  <c r="J30" i="12"/>
  <c r="T29" i="12"/>
  <c r="X29" i="12" s="1"/>
  <c r="W28" i="12"/>
  <c r="V28" i="12"/>
  <c r="E28" i="12" s="1"/>
  <c r="E28" i="5" s="1"/>
  <c r="U28" i="12"/>
  <c r="AE29" i="12" s="1"/>
  <c r="Y28" i="12"/>
  <c r="H28" i="12" s="1"/>
  <c r="H28" i="5" s="1"/>
  <c r="L31" i="10"/>
  <c r="O31" i="10"/>
  <c r="A33" i="10"/>
  <c r="B34" i="10"/>
  <c r="P33" i="10"/>
  <c r="S28" i="10"/>
  <c r="T28" i="10"/>
  <c r="E28" i="10" s="1"/>
  <c r="V28" i="10"/>
  <c r="G28" i="10" s="1"/>
  <c r="U28" i="10"/>
  <c r="Y29" i="10"/>
  <c r="R29" i="10"/>
  <c r="I30" i="10"/>
  <c r="N32" i="10"/>
  <c r="L32" i="10" s="1"/>
  <c r="M32" i="10"/>
  <c r="X31" i="10"/>
  <c r="K31" i="10" s="1"/>
  <c r="W27" i="10"/>
  <c r="H27" i="10" s="1"/>
  <c r="F27" i="10"/>
  <c r="J31" i="10"/>
  <c r="AC28" i="12" l="1"/>
  <c r="N29" i="5"/>
  <c r="G29" i="12"/>
  <c r="G29" i="5" s="1"/>
  <c r="Z28" i="12"/>
  <c r="I28" i="12" s="1"/>
  <c r="I28" i="5" s="1"/>
  <c r="AB28" i="12"/>
  <c r="F28" i="12"/>
  <c r="F28" i="5" s="1"/>
  <c r="W29" i="12"/>
  <c r="Y29" i="12"/>
  <c r="H29" i="12" s="1"/>
  <c r="H29" i="5" s="1"/>
  <c r="U29" i="12"/>
  <c r="AE30" i="12" s="1"/>
  <c r="V29" i="12"/>
  <c r="E29" i="12" s="1"/>
  <c r="E29" i="5" s="1"/>
  <c r="J30" i="5"/>
  <c r="E28" i="13" s="1"/>
  <c r="T30" i="12"/>
  <c r="X30" i="12" s="1"/>
  <c r="J31" i="12"/>
  <c r="S29" i="10"/>
  <c r="T29" i="10"/>
  <c r="E29" i="10" s="1"/>
  <c r="V29" i="10"/>
  <c r="G29" i="10" s="1"/>
  <c r="U29" i="10"/>
  <c r="N33" i="10"/>
  <c r="J33" i="10" s="1"/>
  <c r="M33" i="10"/>
  <c r="X32" i="10"/>
  <c r="K32" i="10" s="1"/>
  <c r="W28" i="10"/>
  <c r="H28" i="10" s="1"/>
  <c r="F28" i="10"/>
  <c r="A34" i="10"/>
  <c r="B35" i="10"/>
  <c r="P34" i="10"/>
  <c r="Q31" i="10"/>
  <c r="J32" i="10"/>
  <c r="O32" i="10"/>
  <c r="Y30" i="10"/>
  <c r="R30" i="10"/>
  <c r="I31" i="10"/>
  <c r="AC29" i="12" l="1"/>
  <c r="N30" i="5"/>
  <c r="G30" i="12"/>
  <c r="G30" i="5" s="1"/>
  <c r="Z29" i="12"/>
  <c r="I29" i="12" s="1"/>
  <c r="I29" i="5" s="1"/>
  <c r="AB29" i="12"/>
  <c r="J31" i="5"/>
  <c r="E29" i="13" s="1"/>
  <c r="T31" i="12"/>
  <c r="X31" i="12" s="1"/>
  <c r="J32" i="12"/>
  <c r="V30" i="12"/>
  <c r="E30" i="12" s="1"/>
  <c r="E30" i="5" s="1"/>
  <c r="W30" i="12"/>
  <c r="U30" i="12"/>
  <c r="AE31" i="12" s="1"/>
  <c r="Y30" i="12"/>
  <c r="H30" i="12" s="1"/>
  <c r="H30" i="5" s="1"/>
  <c r="L33" i="10"/>
  <c r="F29" i="12"/>
  <c r="F29" i="5" s="1"/>
  <c r="S30" i="10"/>
  <c r="U30" i="10"/>
  <c r="T30" i="10"/>
  <c r="E30" i="10" s="1"/>
  <c r="V30" i="10"/>
  <c r="G30" i="10" s="1"/>
  <c r="N34" i="10"/>
  <c r="L34" i="10" s="1"/>
  <c r="M34" i="10"/>
  <c r="O33" i="10"/>
  <c r="X33" i="10"/>
  <c r="K33" i="10" s="1"/>
  <c r="Y31" i="10"/>
  <c r="I32" i="10"/>
  <c r="R31" i="10"/>
  <c r="A35" i="10"/>
  <c r="B36" i="10"/>
  <c r="P35" i="10"/>
  <c r="F29" i="10"/>
  <c r="W29" i="10"/>
  <c r="H29" i="10" s="1"/>
  <c r="Q32" i="10"/>
  <c r="AC30" i="12" l="1"/>
  <c r="N31" i="5"/>
  <c r="G31" i="12"/>
  <c r="G31" i="5" s="1"/>
  <c r="Z30" i="12"/>
  <c r="I30" i="12" s="1"/>
  <c r="I30" i="5" s="1"/>
  <c r="AB30" i="12"/>
  <c r="J32" i="5"/>
  <c r="E30" i="13" s="1"/>
  <c r="J33" i="12"/>
  <c r="T32" i="12"/>
  <c r="X32" i="12" s="1"/>
  <c r="U31" i="12"/>
  <c r="AE32" i="12" s="1"/>
  <c r="V31" i="12"/>
  <c r="E31" i="12" s="1"/>
  <c r="E31" i="5" s="1"/>
  <c r="Y31" i="12"/>
  <c r="H31" i="12" s="1"/>
  <c r="H31" i="5" s="1"/>
  <c r="W31" i="12"/>
  <c r="F30" i="12"/>
  <c r="F30" i="5" s="1"/>
  <c r="J34" i="10"/>
  <c r="A36" i="10"/>
  <c r="B37" i="10"/>
  <c r="P36" i="10"/>
  <c r="W30" i="10"/>
  <c r="H30" i="10" s="1"/>
  <c r="F30" i="10"/>
  <c r="N35" i="10"/>
  <c r="L35" i="10" s="1"/>
  <c r="M35" i="10"/>
  <c r="S31" i="10"/>
  <c r="T31" i="10"/>
  <c r="E31" i="10" s="1"/>
  <c r="V31" i="10"/>
  <c r="G31" i="10" s="1"/>
  <c r="U31" i="10"/>
  <c r="X34" i="10"/>
  <c r="K34" i="10" s="1"/>
  <c r="I33" i="10"/>
  <c r="Y32" i="10"/>
  <c r="R32" i="10"/>
  <c r="Q33" i="10"/>
  <c r="O34" i="10"/>
  <c r="AC31" i="12" l="1"/>
  <c r="N32" i="5"/>
  <c r="G32" i="12"/>
  <c r="G32" i="5" s="1"/>
  <c r="Z31" i="12"/>
  <c r="I31" i="12" s="1"/>
  <c r="I31" i="5" s="1"/>
  <c r="AB31" i="12"/>
  <c r="W32" i="12"/>
  <c r="Y32" i="12"/>
  <c r="H32" i="12" s="1"/>
  <c r="H32" i="5" s="1"/>
  <c r="U32" i="12"/>
  <c r="AE33" i="12" s="1"/>
  <c r="V32" i="12"/>
  <c r="E32" i="12" s="1"/>
  <c r="E32" i="5" s="1"/>
  <c r="F31" i="12"/>
  <c r="F31" i="5" s="1"/>
  <c r="J33" i="5"/>
  <c r="E31" i="13" s="1"/>
  <c r="T33" i="12"/>
  <c r="X33" i="12" s="1"/>
  <c r="J34" i="12"/>
  <c r="N36" i="10"/>
  <c r="O36" i="10" s="1"/>
  <c r="M36" i="10"/>
  <c r="S32" i="10"/>
  <c r="T32" i="10"/>
  <c r="E32" i="10" s="1"/>
  <c r="V32" i="10"/>
  <c r="G32" i="10" s="1"/>
  <c r="U32" i="10"/>
  <c r="J35" i="10"/>
  <c r="O35" i="10"/>
  <c r="Q34" i="10"/>
  <c r="X35" i="10"/>
  <c r="K35" i="10" s="1"/>
  <c r="Y33" i="10"/>
  <c r="I34" i="10"/>
  <c r="R33" i="10"/>
  <c r="W31" i="10"/>
  <c r="H31" i="10" s="1"/>
  <c r="F31" i="10"/>
  <c r="A37" i="10"/>
  <c r="B38" i="10"/>
  <c r="P37" i="10"/>
  <c r="AC32" i="12" l="1"/>
  <c r="N33" i="5"/>
  <c r="G33" i="12"/>
  <c r="G33" i="5" s="1"/>
  <c r="Z32" i="12"/>
  <c r="I32" i="12" s="1"/>
  <c r="I32" i="5" s="1"/>
  <c r="AB32" i="12"/>
  <c r="J34" i="5"/>
  <c r="E32" i="13" s="1"/>
  <c r="T34" i="12"/>
  <c r="X34" i="12" s="1"/>
  <c r="J35" i="12"/>
  <c r="L36" i="10"/>
  <c r="W33" i="12"/>
  <c r="U33" i="12"/>
  <c r="AE34" i="12" s="1"/>
  <c r="V33" i="12"/>
  <c r="E33" i="12" s="1"/>
  <c r="E33" i="5" s="1"/>
  <c r="Y33" i="12"/>
  <c r="H33" i="12" s="1"/>
  <c r="H33" i="5" s="1"/>
  <c r="F32" i="12"/>
  <c r="F32" i="5" s="1"/>
  <c r="Q36" i="10"/>
  <c r="Q35" i="10"/>
  <c r="Y34" i="10"/>
  <c r="I35" i="10"/>
  <c r="R34" i="10"/>
  <c r="J36" i="10"/>
  <c r="X36" i="10"/>
  <c r="K36" i="10" s="1"/>
  <c r="N37" i="10"/>
  <c r="L37" i="10" s="1"/>
  <c r="M37" i="10"/>
  <c r="T33" i="10"/>
  <c r="E33" i="10" s="1"/>
  <c r="S33" i="10"/>
  <c r="V33" i="10"/>
  <c r="G33" i="10" s="1"/>
  <c r="U33" i="10"/>
  <c r="A38" i="10"/>
  <c r="B39" i="10"/>
  <c r="P38" i="10"/>
  <c r="F32" i="10"/>
  <c r="W32" i="10"/>
  <c r="H32" i="10" s="1"/>
  <c r="AC33" i="12" l="1"/>
  <c r="N34" i="5"/>
  <c r="G34" i="12"/>
  <c r="G34" i="5" s="1"/>
  <c r="Z33" i="12"/>
  <c r="I33" i="12" s="1"/>
  <c r="I33" i="5" s="1"/>
  <c r="AB33" i="12"/>
  <c r="F33" i="12"/>
  <c r="F33" i="5" s="1"/>
  <c r="J35" i="5"/>
  <c r="E33" i="13" s="1"/>
  <c r="J36" i="12"/>
  <c r="T35" i="12"/>
  <c r="X35" i="12" s="1"/>
  <c r="W34" i="12"/>
  <c r="U34" i="12"/>
  <c r="AE35" i="12" s="1"/>
  <c r="Y34" i="12"/>
  <c r="H34" i="12" s="1"/>
  <c r="H34" i="5" s="1"/>
  <c r="V34" i="12"/>
  <c r="E34" i="12" s="1"/>
  <c r="E34" i="5" s="1"/>
  <c r="A39" i="10"/>
  <c r="B40" i="10"/>
  <c r="P39" i="10"/>
  <c r="O37" i="10"/>
  <c r="X37" i="10"/>
  <c r="K37" i="10" s="1"/>
  <c r="S34" i="10"/>
  <c r="T34" i="10"/>
  <c r="E34" i="10" s="1"/>
  <c r="V34" i="10"/>
  <c r="G34" i="10" s="1"/>
  <c r="U34" i="10"/>
  <c r="F33" i="10"/>
  <c r="W33" i="10"/>
  <c r="H33" i="10" s="1"/>
  <c r="N38" i="10"/>
  <c r="L38" i="10" s="1"/>
  <c r="M38" i="10"/>
  <c r="Y35" i="10"/>
  <c r="R35" i="10"/>
  <c r="I36" i="10"/>
  <c r="J37" i="10"/>
  <c r="AC34" i="12" l="1"/>
  <c r="N35" i="5"/>
  <c r="G35" i="12"/>
  <c r="G35" i="5" s="1"/>
  <c r="Z34" i="12"/>
  <c r="I34" i="12" s="1"/>
  <c r="I34" i="5" s="1"/>
  <c r="AB34" i="12"/>
  <c r="O38" i="10"/>
  <c r="Q38" i="10" s="1"/>
  <c r="F34" i="12"/>
  <c r="F34" i="5" s="1"/>
  <c r="J38" i="10"/>
  <c r="V35" i="12"/>
  <c r="E35" i="12" s="1"/>
  <c r="E35" i="5" s="1"/>
  <c r="Y35" i="12"/>
  <c r="H35" i="12" s="1"/>
  <c r="H35" i="5" s="1"/>
  <c r="W35" i="12"/>
  <c r="U35" i="12"/>
  <c r="AE36" i="12" s="1"/>
  <c r="J36" i="5"/>
  <c r="E34" i="13" s="1"/>
  <c r="J37" i="12"/>
  <c r="T36" i="12"/>
  <c r="X36" i="12" s="1"/>
  <c r="N39" i="10"/>
  <c r="L39" i="10" s="1"/>
  <c r="M39" i="10"/>
  <c r="F34" i="10"/>
  <c r="W34" i="10"/>
  <c r="H34" i="10" s="1"/>
  <c r="Q37" i="10"/>
  <c r="A40" i="10"/>
  <c r="B41" i="10"/>
  <c r="P40" i="10"/>
  <c r="Y36" i="10"/>
  <c r="I37" i="10"/>
  <c r="R36" i="10"/>
  <c r="S35" i="10"/>
  <c r="T35" i="10"/>
  <c r="E35" i="10" s="1"/>
  <c r="V35" i="10"/>
  <c r="G35" i="10" s="1"/>
  <c r="U35" i="10"/>
  <c r="X38" i="10"/>
  <c r="K38" i="10" s="1"/>
  <c r="AC35" i="12" l="1"/>
  <c r="N36" i="5"/>
  <c r="G36" i="12"/>
  <c r="G36" i="5" s="1"/>
  <c r="Z35" i="12"/>
  <c r="I35" i="12" s="1"/>
  <c r="I35" i="5" s="1"/>
  <c r="AB35" i="12"/>
  <c r="O39" i="10"/>
  <c r="Q39" i="10" s="1"/>
  <c r="F35" i="12"/>
  <c r="F35" i="5" s="1"/>
  <c r="W36" i="12"/>
  <c r="V36" i="12"/>
  <c r="E36" i="12" s="1"/>
  <c r="E36" i="5" s="1"/>
  <c r="Y36" i="12"/>
  <c r="H36" i="12" s="1"/>
  <c r="H36" i="5" s="1"/>
  <c r="U36" i="12"/>
  <c r="AE37" i="12" s="1"/>
  <c r="J37" i="5"/>
  <c r="E35" i="13" s="1"/>
  <c r="J38" i="12"/>
  <c r="T37" i="12"/>
  <c r="X37" i="12" s="1"/>
  <c r="J39" i="10"/>
  <c r="A41" i="10"/>
  <c r="B42" i="10"/>
  <c r="P41" i="10"/>
  <c r="X39" i="10"/>
  <c r="K39" i="10" s="1"/>
  <c r="F35" i="10"/>
  <c r="W35" i="10"/>
  <c r="H35" i="10" s="1"/>
  <c r="S36" i="10"/>
  <c r="U36" i="10"/>
  <c r="V36" i="10"/>
  <c r="G36" i="10" s="1"/>
  <c r="T36" i="10"/>
  <c r="E36" i="10" s="1"/>
  <c r="Y37" i="10"/>
  <c r="I38" i="10"/>
  <c r="R37" i="10"/>
  <c r="N40" i="10"/>
  <c r="M40" i="10"/>
  <c r="AC36" i="12" l="1"/>
  <c r="N37" i="5"/>
  <c r="G37" i="12"/>
  <c r="G37" i="5" s="1"/>
  <c r="Z36" i="12"/>
  <c r="I36" i="12" s="1"/>
  <c r="I36" i="5" s="1"/>
  <c r="AB36" i="12"/>
  <c r="F36" i="12"/>
  <c r="F36" i="5" s="1"/>
  <c r="W37" i="12"/>
  <c r="Y37" i="12"/>
  <c r="H37" i="12" s="1"/>
  <c r="H37" i="5" s="1"/>
  <c r="U37" i="12"/>
  <c r="AE38" i="12" s="1"/>
  <c r="V37" i="12"/>
  <c r="E37" i="12" s="1"/>
  <c r="E37" i="5" s="1"/>
  <c r="J38" i="5"/>
  <c r="E36" i="13" s="1"/>
  <c r="T38" i="12"/>
  <c r="X38" i="12" s="1"/>
  <c r="J39" i="12"/>
  <c r="J40" i="10"/>
  <c r="L40" i="10"/>
  <c r="Y38" i="10"/>
  <c r="I39" i="10"/>
  <c r="R38" i="10"/>
  <c r="W36" i="10"/>
  <c r="H36" i="10" s="1"/>
  <c r="F36" i="10"/>
  <c r="X40" i="10"/>
  <c r="K40" i="10" s="1"/>
  <c r="A42" i="10"/>
  <c r="B43" i="10"/>
  <c r="P42" i="10"/>
  <c r="O40" i="10"/>
  <c r="S37" i="10"/>
  <c r="V37" i="10"/>
  <c r="G37" i="10" s="1"/>
  <c r="T37" i="10"/>
  <c r="E37" i="10" s="1"/>
  <c r="U37" i="10"/>
  <c r="N41" i="10"/>
  <c r="J41" i="10" s="1"/>
  <c r="M41" i="10"/>
  <c r="AC37" i="12" l="1"/>
  <c r="N38" i="5"/>
  <c r="G38" i="12"/>
  <c r="G38" i="5" s="1"/>
  <c r="Z37" i="12"/>
  <c r="I37" i="12" s="1"/>
  <c r="I37" i="5" s="1"/>
  <c r="AB37" i="12"/>
  <c r="O41" i="10"/>
  <c r="Q41" i="10" s="1"/>
  <c r="L41" i="10"/>
  <c r="F37" i="12"/>
  <c r="F37" i="5" s="1"/>
  <c r="J39" i="5"/>
  <c r="E37" i="13" s="1"/>
  <c r="J40" i="12"/>
  <c r="T39" i="12"/>
  <c r="X39" i="12" s="1"/>
  <c r="V38" i="12"/>
  <c r="E38" i="12" s="1"/>
  <c r="E38" i="5" s="1"/>
  <c r="W38" i="12"/>
  <c r="U38" i="12"/>
  <c r="AE39" i="12" s="1"/>
  <c r="Y38" i="12"/>
  <c r="H38" i="12" s="1"/>
  <c r="H38" i="5" s="1"/>
  <c r="X41" i="10"/>
  <c r="K41" i="10" s="1"/>
  <c r="A43" i="10"/>
  <c r="B44" i="10"/>
  <c r="P43" i="10"/>
  <c r="S38" i="10"/>
  <c r="T38" i="10"/>
  <c r="E38" i="10" s="1"/>
  <c r="U38" i="10"/>
  <c r="V38" i="10"/>
  <c r="G38" i="10" s="1"/>
  <c r="F37" i="10"/>
  <c r="W37" i="10"/>
  <c r="H37" i="10" s="1"/>
  <c r="Q40" i="10"/>
  <c r="N42" i="10"/>
  <c r="J42" i="10" s="1"/>
  <c r="M42" i="10"/>
  <c r="Y39" i="10"/>
  <c r="I40" i="10"/>
  <c r="R39" i="10"/>
  <c r="AC38" i="12" l="1"/>
  <c r="N39" i="5"/>
  <c r="G39" i="12"/>
  <c r="G39" i="5" s="1"/>
  <c r="Z38" i="12"/>
  <c r="I38" i="12" s="1"/>
  <c r="I38" i="5" s="1"/>
  <c r="AB38" i="12"/>
  <c r="X42" i="10"/>
  <c r="K42" i="10" s="1"/>
  <c r="W39" i="12"/>
  <c r="U39" i="12"/>
  <c r="AE40" i="12" s="1"/>
  <c r="V39" i="12"/>
  <c r="E39" i="12" s="1"/>
  <c r="E39" i="5" s="1"/>
  <c r="Y39" i="12"/>
  <c r="H39" i="12" s="1"/>
  <c r="H39" i="5" s="1"/>
  <c r="O42" i="10"/>
  <c r="Q42" i="10" s="1"/>
  <c r="J40" i="5"/>
  <c r="E38" i="13" s="1"/>
  <c r="J41" i="12"/>
  <c r="T40" i="12"/>
  <c r="X40" i="12" s="1"/>
  <c r="F38" i="12"/>
  <c r="F38" i="5" s="1"/>
  <c r="A44" i="10"/>
  <c r="B45" i="10"/>
  <c r="P44" i="10"/>
  <c r="L42" i="10"/>
  <c r="Y40" i="10"/>
  <c r="I41" i="10"/>
  <c r="R40" i="10"/>
  <c r="W38" i="10"/>
  <c r="H38" i="10" s="1"/>
  <c r="F38" i="10"/>
  <c r="S39" i="10"/>
  <c r="T39" i="10"/>
  <c r="E39" i="10" s="1"/>
  <c r="U39" i="10"/>
  <c r="V39" i="10"/>
  <c r="G39" i="10" s="1"/>
  <c r="N43" i="10"/>
  <c r="J43" i="10" s="1"/>
  <c r="M43" i="10"/>
  <c r="AC39" i="12" l="1"/>
  <c r="N40" i="5"/>
  <c r="G40" i="12"/>
  <c r="G40" i="5" s="1"/>
  <c r="Z39" i="12"/>
  <c r="I39" i="12" s="1"/>
  <c r="I39" i="5" s="1"/>
  <c r="AB39" i="12"/>
  <c r="J41" i="5"/>
  <c r="E39" i="13" s="1"/>
  <c r="J42" i="12"/>
  <c r="T41" i="12"/>
  <c r="X41" i="12" s="1"/>
  <c r="F39" i="12"/>
  <c r="F39" i="5" s="1"/>
  <c r="W40" i="12"/>
  <c r="Y40" i="12"/>
  <c r="H40" i="12" s="1"/>
  <c r="H40" i="5" s="1"/>
  <c r="U40" i="12"/>
  <c r="AE41" i="12" s="1"/>
  <c r="V40" i="12"/>
  <c r="E40" i="12" s="1"/>
  <c r="E40" i="5" s="1"/>
  <c r="O43" i="10"/>
  <c r="L43" i="10"/>
  <c r="N44" i="10"/>
  <c r="J44" i="10" s="1"/>
  <c r="M44" i="10"/>
  <c r="F39" i="10"/>
  <c r="W39" i="10"/>
  <c r="H39" i="10" s="1"/>
  <c r="Y41" i="10"/>
  <c r="I42" i="10"/>
  <c r="R41" i="10"/>
  <c r="A45" i="10"/>
  <c r="B46" i="10"/>
  <c r="P45" i="10"/>
  <c r="X43" i="10"/>
  <c r="K43" i="10" s="1"/>
  <c r="S40" i="10"/>
  <c r="T40" i="10"/>
  <c r="E40" i="10" s="1"/>
  <c r="V40" i="10"/>
  <c r="G40" i="10" s="1"/>
  <c r="U40" i="10"/>
  <c r="AC40" i="12" l="1"/>
  <c r="N41" i="5"/>
  <c r="G41" i="12"/>
  <c r="G41" i="5" s="1"/>
  <c r="Z40" i="12"/>
  <c r="I40" i="12" s="1"/>
  <c r="I40" i="5" s="1"/>
  <c r="AB40" i="12"/>
  <c r="L44" i="10"/>
  <c r="O44" i="10"/>
  <c r="Q44" i="10" s="1"/>
  <c r="F40" i="12"/>
  <c r="F40" i="5" s="1"/>
  <c r="W41" i="12"/>
  <c r="U41" i="12"/>
  <c r="AE42" i="12" s="1"/>
  <c r="Y41" i="12"/>
  <c r="H41" i="12" s="1"/>
  <c r="H41" i="5" s="1"/>
  <c r="V41" i="12"/>
  <c r="E41" i="12" s="1"/>
  <c r="E41" i="5" s="1"/>
  <c r="J42" i="5"/>
  <c r="E40" i="13" s="1"/>
  <c r="J43" i="12"/>
  <c r="T42" i="12"/>
  <c r="X42" i="12" s="1"/>
  <c r="Q43" i="10"/>
  <c r="Y42" i="10"/>
  <c r="R42" i="10"/>
  <c r="I43" i="10"/>
  <c r="N45" i="10"/>
  <c r="L45" i="10" s="1"/>
  <c r="M45" i="10"/>
  <c r="A46" i="10"/>
  <c r="B47" i="10"/>
  <c r="P46" i="10"/>
  <c r="T41" i="10"/>
  <c r="E41" i="10" s="1"/>
  <c r="S41" i="10"/>
  <c r="U41" i="10"/>
  <c r="V41" i="10"/>
  <c r="G41" i="10" s="1"/>
  <c r="F40" i="10"/>
  <c r="W40" i="10"/>
  <c r="H40" i="10" s="1"/>
  <c r="X44" i="10"/>
  <c r="K44" i="10" s="1"/>
  <c r="AC41" i="12" l="1"/>
  <c r="N42" i="5"/>
  <c r="J45" i="10"/>
  <c r="Z41" i="12"/>
  <c r="I41" i="12" s="1"/>
  <c r="I41" i="5" s="1"/>
  <c r="G42" i="12"/>
  <c r="G42" i="5" s="1"/>
  <c r="O45" i="10"/>
  <c r="Q45" i="10" s="1"/>
  <c r="AB41" i="12"/>
  <c r="F41" i="12"/>
  <c r="F41" i="5" s="1"/>
  <c r="J43" i="5"/>
  <c r="E41" i="13" s="1"/>
  <c r="J44" i="12"/>
  <c r="T43" i="12"/>
  <c r="X43" i="12" s="1"/>
  <c r="W42" i="12"/>
  <c r="U42" i="12"/>
  <c r="AE43" i="12" s="1"/>
  <c r="V42" i="12"/>
  <c r="E42" i="12" s="1"/>
  <c r="E42" i="5" s="1"/>
  <c r="Y42" i="12"/>
  <c r="H42" i="12" s="1"/>
  <c r="H42" i="5" s="1"/>
  <c r="N46" i="10"/>
  <c r="L46" i="10" s="1"/>
  <c r="M46" i="10"/>
  <c r="X45" i="10"/>
  <c r="K45" i="10" s="1"/>
  <c r="S42" i="10"/>
  <c r="U42" i="10"/>
  <c r="V42" i="10"/>
  <c r="G42" i="10" s="1"/>
  <c r="T42" i="10"/>
  <c r="E42" i="10" s="1"/>
  <c r="F41" i="10"/>
  <c r="W41" i="10"/>
  <c r="H41" i="10" s="1"/>
  <c r="A47" i="10"/>
  <c r="B48" i="10"/>
  <c r="P47" i="10"/>
  <c r="Y43" i="10"/>
  <c r="I44" i="10"/>
  <c r="R43" i="10"/>
  <c r="AC42" i="12" l="1"/>
  <c r="N43" i="5"/>
  <c r="G43" i="12"/>
  <c r="G43" i="5" s="1"/>
  <c r="Z42" i="12"/>
  <c r="I42" i="12" s="1"/>
  <c r="I42" i="5" s="1"/>
  <c r="AB42" i="12"/>
  <c r="F42" i="12"/>
  <c r="F42" i="5" s="1"/>
  <c r="W43" i="12"/>
  <c r="V43" i="12"/>
  <c r="E43" i="12" s="1"/>
  <c r="E43" i="5" s="1"/>
  <c r="U43" i="12"/>
  <c r="AE44" i="12" s="1"/>
  <c r="Y43" i="12"/>
  <c r="H43" i="12" s="1"/>
  <c r="H43" i="5" s="1"/>
  <c r="J44" i="5"/>
  <c r="E42" i="13" s="1"/>
  <c r="T44" i="12"/>
  <c r="X44" i="12" s="1"/>
  <c r="J45" i="12"/>
  <c r="N47" i="10"/>
  <c r="M47" i="10"/>
  <c r="J46" i="10"/>
  <c r="W42" i="10"/>
  <c r="H42" i="10" s="1"/>
  <c r="F42" i="10"/>
  <c r="A48" i="10"/>
  <c r="B49" i="10"/>
  <c r="P48" i="10"/>
  <c r="X46" i="10"/>
  <c r="K46" i="10" s="1"/>
  <c r="Y44" i="10"/>
  <c r="R44" i="10"/>
  <c r="I45" i="10"/>
  <c r="S43" i="10"/>
  <c r="T43" i="10"/>
  <c r="E43" i="10" s="1"/>
  <c r="V43" i="10"/>
  <c r="G43" i="10" s="1"/>
  <c r="U43" i="10"/>
  <c r="O46" i="10"/>
  <c r="AC43" i="12" l="1"/>
  <c r="N44" i="5"/>
  <c r="G44" i="12"/>
  <c r="G44" i="5" s="1"/>
  <c r="Z43" i="12"/>
  <c r="I43" i="12" s="1"/>
  <c r="I43" i="5" s="1"/>
  <c r="AB43" i="12"/>
  <c r="W44" i="12"/>
  <c r="U44" i="12"/>
  <c r="AE45" i="12" s="1"/>
  <c r="V44" i="12"/>
  <c r="E44" i="12" s="1"/>
  <c r="E44" i="5" s="1"/>
  <c r="Y44" i="12"/>
  <c r="H44" i="12" s="1"/>
  <c r="H44" i="5" s="1"/>
  <c r="F43" i="12"/>
  <c r="F43" i="5" s="1"/>
  <c r="J45" i="5"/>
  <c r="T45" i="12"/>
  <c r="X45" i="12" s="1"/>
  <c r="J46" i="12"/>
  <c r="R45" i="10"/>
  <c r="Y45" i="10"/>
  <c r="I46" i="10"/>
  <c r="N48" i="10"/>
  <c r="M48" i="10"/>
  <c r="Q46" i="10"/>
  <c r="O47" i="10"/>
  <c r="F43" i="10"/>
  <c r="W43" i="10"/>
  <c r="H43" i="10" s="1"/>
  <c r="S44" i="10"/>
  <c r="V44" i="10"/>
  <c r="G44" i="10" s="1"/>
  <c r="U44" i="10"/>
  <c r="T44" i="10"/>
  <c r="E44" i="10" s="1"/>
  <c r="J47" i="10"/>
  <c r="L47" i="10"/>
  <c r="X47" i="10"/>
  <c r="K47" i="10" s="1"/>
  <c r="A49" i="10"/>
  <c r="B50" i="10"/>
  <c r="P49" i="10"/>
  <c r="AC44" i="12" l="1"/>
  <c r="N45" i="5"/>
  <c r="G45" i="12"/>
  <c r="G45" i="5" s="1"/>
  <c r="Z44" i="12"/>
  <c r="O48" i="10"/>
  <c r="Q48" i="10" s="1"/>
  <c r="AB44" i="12"/>
  <c r="J46" i="5"/>
  <c r="T46" i="12"/>
  <c r="X46" i="12" s="1"/>
  <c r="J47" i="12"/>
  <c r="J48" i="10"/>
  <c r="V45" i="12"/>
  <c r="E45" i="12" s="1"/>
  <c r="E45" i="5" s="1"/>
  <c r="Y45" i="12"/>
  <c r="H45" i="12" s="1"/>
  <c r="H45" i="5" s="1"/>
  <c r="W45" i="12"/>
  <c r="U45" i="12"/>
  <c r="AE46" i="12" s="1"/>
  <c r="F44" i="12"/>
  <c r="F44" i="5" s="1"/>
  <c r="I44" i="12"/>
  <c r="I44" i="5" s="1"/>
  <c r="S45" i="10"/>
  <c r="T45" i="10"/>
  <c r="E45" i="10" s="1"/>
  <c r="V45" i="10"/>
  <c r="G45" i="10" s="1"/>
  <c r="U45" i="10"/>
  <c r="A50" i="10"/>
  <c r="B51" i="10"/>
  <c r="P50" i="10"/>
  <c r="X48" i="10"/>
  <c r="K48" i="10" s="1"/>
  <c r="L48" i="10"/>
  <c r="Y46" i="10"/>
  <c r="I47" i="10"/>
  <c r="R46" i="10"/>
  <c r="Q47" i="10"/>
  <c r="N49" i="10"/>
  <c r="M49" i="10"/>
  <c r="F44" i="10"/>
  <c r="W44" i="10"/>
  <c r="H44" i="10" s="1"/>
  <c r="AC45" i="12" l="1"/>
  <c r="N46" i="5"/>
  <c r="G46" i="12"/>
  <c r="G46" i="5" s="1"/>
  <c r="Z45" i="12"/>
  <c r="I45" i="12" s="1"/>
  <c r="I45" i="5" s="1"/>
  <c r="AB45" i="12"/>
  <c r="F45" i="12"/>
  <c r="F45" i="5" s="1"/>
  <c r="J47" i="5"/>
  <c r="J48" i="12"/>
  <c r="T47" i="12"/>
  <c r="X47" i="12" s="1"/>
  <c r="W46" i="12"/>
  <c r="U46" i="12"/>
  <c r="AE47" i="12" s="1"/>
  <c r="Y46" i="12"/>
  <c r="H46" i="12" s="1"/>
  <c r="H46" i="5" s="1"/>
  <c r="V46" i="12"/>
  <c r="E46" i="12" s="1"/>
  <c r="E46" i="5" s="1"/>
  <c r="F45" i="10"/>
  <c r="W45" i="10"/>
  <c r="H45" i="10" s="1"/>
  <c r="A51" i="10"/>
  <c r="B52" i="10"/>
  <c r="P51" i="10"/>
  <c r="J49" i="10"/>
  <c r="L49" i="10"/>
  <c r="S46" i="10"/>
  <c r="T46" i="10"/>
  <c r="E46" i="10" s="1"/>
  <c r="V46" i="10"/>
  <c r="G46" i="10" s="1"/>
  <c r="U46" i="10"/>
  <c r="N50" i="10"/>
  <c r="J50" i="10" s="1"/>
  <c r="M50" i="10"/>
  <c r="O49" i="10"/>
  <c r="X49" i="10"/>
  <c r="K49" i="10" s="1"/>
  <c r="Y47" i="10"/>
  <c r="R47" i="10"/>
  <c r="I48" i="10"/>
  <c r="AC46" i="12" l="1"/>
  <c r="N47" i="5"/>
  <c r="G47" i="12"/>
  <c r="G47" i="5" s="1"/>
  <c r="Z46" i="12"/>
  <c r="I46" i="12" s="1"/>
  <c r="I46" i="5" s="1"/>
  <c r="AB46" i="12"/>
  <c r="J48" i="5"/>
  <c r="T48" i="12"/>
  <c r="X48" i="12" s="1"/>
  <c r="J49" i="12"/>
  <c r="X50" i="10"/>
  <c r="K50" i="10" s="1"/>
  <c r="Y47" i="12"/>
  <c r="H47" i="12" s="1"/>
  <c r="H47" i="5" s="1"/>
  <c r="W47" i="12"/>
  <c r="V47" i="12"/>
  <c r="E47" i="12" s="1"/>
  <c r="E47" i="5" s="1"/>
  <c r="U47" i="12"/>
  <c r="AE48" i="12" s="1"/>
  <c r="F46" i="12"/>
  <c r="F46" i="5" s="1"/>
  <c r="S47" i="10"/>
  <c r="T47" i="10"/>
  <c r="E47" i="10" s="1"/>
  <c r="V47" i="10"/>
  <c r="G47" i="10" s="1"/>
  <c r="U47" i="10"/>
  <c r="O50" i="10"/>
  <c r="F46" i="10"/>
  <c r="W46" i="10"/>
  <c r="H46" i="10" s="1"/>
  <c r="N51" i="10"/>
  <c r="M51" i="10"/>
  <c r="L50" i="10"/>
  <c r="Y48" i="10"/>
  <c r="I49" i="10"/>
  <c r="R48" i="10"/>
  <c r="A52" i="10"/>
  <c r="B53" i="10"/>
  <c r="P52" i="10"/>
  <c r="Q49" i="10"/>
  <c r="AC47" i="12" l="1"/>
  <c r="N48" i="5"/>
  <c r="G48" i="12"/>
  <c r="G48" i="5" s="1"/>
  <c r="Z47" i="12"/>
  <c r="I47" i="12" s="1"/>
  <c r="I47" i="5" s="1"/>
  <c r="AB47" i="12"/>
  <c r="F47" i="12"/>
  <c r="F47" i="5" s="1"/>
  <c r="W48" i="12"/>
  <c r="U48" i="12"/>
  <c r="AE49" i="12" s="1"/>
  <c r="Y48" i="12"/>
  <c r="H48" i="12" s="1"/>
  <c r="H48" i="5" s="1"/>
  <c r="V48" i="12"/>
  <c r="E48" i="12" s="1"/>
  <c r="E48" i="5" s="1"/>
  <c r="J49" i="5"/>
  <c r="T49" i="12"/>
  <c r="X49" i="12" s="1"/>
  <c r="J50" i="12"/>
  <c r="I50" i="10"/>
  <c r="R49" i="10"/>
  <c r="Y49" i="10"/>
  <c r="Q50" i="10"/>
  <c r="A53" i="10"/>
  <c r="B54" i="10"/>
  <c r="P53" i="10"/>
  <c r="N52" i="10"/>
  <c r="J52" i="10" s="1"/>
  <c r="M52" i="10"/>
  <c r="X51" i="10"/>
  <c r="K51" i="10" s="1"/>
  <c r="F47" i="10"/>
  <c r="W47" i="10"/>
  <c r="H47" i="10" s="1"/>
  <c r="L51" i="10"/>
  <c r="S48" i="10"/>
  <c r="U48" i="10"/>
  <c r="V48" i="10"/>
  <c r="G48" i="10" s="1"/>
  <c r="T48" i="10"/>
  <c r="E48" i="10" s="1"/>
  <c r="O51" i="10"/>
  <c r="J51" i="10"/>
  <c r="AC48" i="12" l="1"/>
  <c r="N49" i="5"/>
  <c r="G49" i="12"/>
  <c r="G49" i="5" s="1"/>
  <c r="Z48" i="12"/>
  <c r="I48" i="12" s="1"/>
  <c r="I48" i="5" s="1"/>
  <c r="AB48" i="12"/>
  <c r="Y49" i="12"/>
  <c r="H49" i="12" s="1"/>
  <c r="H49" i="5" s="1"/>
  <c r="U49" i="12"/>
  <c r="AE50" i="12" s="1"/>
  <c r="W49" i="12"/>
  <c r="V49" i="12"/>
  <c r="E49" i="12" s="1"/>
  <c r="E49" i="5" s="1"/>
  <c r="J50" i="5"/>
  <c r="T50" i="12"/>
  <c r="X50" i="12" s="1"/>
  <c r="J51" i="12"/>
  <c r="F48" i="12"/>
  <c r="F48" i="5" s="1"/>
  <c r="L52" i="10"/>
  <c r="W48" i="10"/>
  <c r="H48" i="10" s="1"/>
  <c r="F48" i="10"/>
  <c r="N53" i="10"/>
  <c r="J53" i="10" s="1"/>
  <c r="M53" i="10"/>
  <c r="Q51" i="10"/>
  <c r="X52" i="10"/>
  <c r="K52" i="10" s="1"/>
  <c r="S49" i="10"/>
  <c r="T49" i="10"/>
  <c r="E49" i="10" s="1"/>
  <c r="V49" i="10"/>
  <c r="G49" i="10" s="1"/>
  <c r="U49" i="10"/>
  <c r="O52" i="10"/>
  <c r="A54" i="10"/>
  <c r="B55" i="10"/>
  <c r="P54" i="10"/>
  <c r="I51" i="10"/>
  <c r="R50" i="10"/>
  <c r="Y50" i="10"/>
  <c r="AC49" i="12" l="1"/>
  <c r="N50" i="5"/>
  <c r="G50" i="12"/>
  <c r="G50" i="5" s="1"/>
  <c r="Z49" i="12"/>
  <c r="I49" i="12" s="1"/>
  <c r="I49" i="5" s="1"/>
  <c r="AB49" i="12"/>
  <c r="F49" i="12"/>
  <c r="F49" i="5" s="1"/>
  <c r="J51" i="5"/>
  <c r="T51" i="12"/>
  <c r="X51" i="12" s="1"/>
  <c r="J52" i="12"/>
  <c r="W50" i="12"/>
  <c r="V50" i="12"/>
  <c r="E50" i="12" s="1"/>
  <c r="E50" i="5" s="1"/>
  <c r="U50" i="12"/>
  <c r="AE51" i="12" s="1"/>
  <c r="Y50" i="12"/>
  <c r="H50" i="12" s="1"/>
  <c r="H50" i="5" s="1"/>
  <c r="Q52" i="10"/>
  <c r="Y51" i="10"/>
  <c r="I52" i="10"/>
  <c r="R51" i="10"/>
  <c r="O53" i="10"/>
  <c r="X53" i="10"/>
  <c r="K53" i="10" s="1"/>
  <c r="L53" i="10"/>
  <c r="A55" i="10"/>
  <c r="B56" i="10"/>
  <c r="P55" i="10"/>
  <c r="V50" i="10"/>
  <c r="G50" i="10" s="1"/>
  <c r="S50" i="10"/>
  <c r="T50" i="10"/>
  <c r="E50" i="10" s="1"/>
  <c r="U50" i="10"/>
  <c r="N54" i="10"/>
  <c r="L54" i="10" s="1"/>
  <c r="M54" i="10"/>
  <c r="W49" i="10"/>
  <c r="H49" i="10" s="1"/>
  <c r="F49" i="10"/>
  <c r="AC50" i="12" l="1"/>
  <c r="N51" i="5"/>
  <c r="G51" i="12"/>
  <c r="G51" i="5" s="1"/>
  <c r="Z50" i="12"/>
  <c r="AB50" i="12"/>
  <c r="O54" i="10"/>
  <c r="Q54" i="10" s="1"/>
  <c r="F50" i="12"/>
  <c r="F50" i="5" s="1"/>
  <c r="I50" i="12"/>
  <c r="I50" i="5" s="1"/>
  <c r="J52" i="5"/>
  <c r="T52" i="12"/>
  <c r="X52" i="12" s="1"/>
  <c r="J53" i="12"/>
  <c r="W51" i="12"/>
  <c r="Y51" i="12"/>
  <c r="H51" i="12" s="1"/>
  <c r="H51" i="5" s="1"/>
  <c r="V51" i="12"/>
  <c r="E51" i="12" s="1"/>
  <c r="E51" i="5" s="1"/>
  <c r="U51" i="12"/>
  <c r="AE52" i="12" s="1"/>
  <c r="W50" i="10"/>
  <c r="H50" i="10" s="1"/>
  <c r="F50" i="10"/>
  <c r="Q53" i="10"/>
  <c r="N55" i="10"/>
  <c r="O55" i="10" s="1"/>
  <c r="Q55" i="10" s="1"/>
  <c r="M55" i="10"/>
  <c r="S51" i="10"/>
  <c r="V51" i="10"/>
  <c r="G51" i="10" s="1"/>
  <c r="T51" i="10"/>
  <c r="E51" i="10" s="1"/>
  <c r="U51" i="10"/>
  <c r="J54" i="10"/>
  <c r="X54" i="10"/>
  <c r="K54" i="10" s="1"/>
  <c r="A56" i="10"/>
  <c r="B57" i="10"/>
  <c r="P56" i="10"/>
  <c r="I53" i="10"/>
  <c r="Y52" i="10"/>
  <c r="R52" i="10"/>
  <c r="AC51" i="12" l="1"/>
  <c r="N52" i="5"/>
  <c r="G52" i="12"/>
  <c r="G52" i="5" s="1"/>
  <c r="Z51" i="12"/>
  <c r="I51" i="12" s="1"/>
  <c r="I51" i="5" s="1"/>
  <c r="AB51" i="12"/>
  <c r="J55" i="10"/>
  <c r="X55" i="10"/>
  <c r="K55" i="10" s="1"/>
  <c r="J53" i="5"/>
  <c r="J54" i="12"/>
  <c r="T53" i="12"/>
  <c r="X53" i="12" s="1"/>
  <c r="W52" i="12"/>
  <c r="V52" i="12"/>
  <c r="E52" i="12" s="1"/>
  <c r="E52" i="5" s="1"/>
  <c r="U52" i="12"/>
  <c r="AE53" i="12" s="1"/>
  <c r="Y52" i="12"/>
  <c r="H52" i="12" s="1"/>
  <c r="H52" i="5" s="1"/>
  <c r="L55" i="10"/>
  <c r="F51" i="12"/>
  <c r="F51" i="5" s="1"/>
  <c r="S52" i="10"/>
  <c r="T52" i="10"/>
  <c r="E52" i="10" s="1"/>
  <c r="V52" i="10"/>
  <c r="G52" i="10" s="1"/>
  <c r="U52" i="10"/>
  <c r="A57" i="10"/>
  <c r="B58" i="10"/>
  <c r="P57" i="10"/>
  <c r="F51" i="10"/>
  <c r="W51" i="10"/>
  <c r="H51" i="10" s="1"/>
  <c r="Y53" i="10"/>
  <c r="I54" i="10"/>
  <c r="R53" i="10"/>
  <c r="N56" i="10"/>
  <c r="X56" i="10" s="1"/>
  <c r="K56" i="10" s="1"/>
  <c r="M56" i="10"/>
  <c r="AC52" i="12" l="1"/>
  <c r="N53" i="5"/>
  <c r="G53" i="12"/>
  <c r="G53" i="5" s="1"/>
  <c r="Z52" i="12"/>
  <c r="I52" i="12" s="1"/>
  <c r="I52" i="5" s="1"/>
  <c r="AB52" i="12"/>
  <c r="J54" i="5"/>
  <c r="T54" i="12"/>
  <c r="X54" i="12" s="1"/>
  <c r="J55" i="12"/>
  <c r="F52" i="12"/>
  <c r="F52" i="5" s="1"/>
  <c r="V53" i="12"/>
  <c r="E53" i="12" s="1"/>
  <c r="E53" i="5" s="1"/>
  <c r="Y53" i="12"/>
  <c r="H53" i="12" s="1"/>
  <c r="H53" i="5" s="1"/>
  <c r="W53" i="12"/>
  <c r="U53" i="12"/>
  <c r="AE54" i="12" s="1"/>
  <c r="N57" i="10"/>
  <c r="J57" i="10" s="1"/>
  <c r="M57" i="10"/>
  <c r="O56" i="10"/>
  <c r="S53" i="10"/>
  <c r="V53" i="10"/>
  <c r="G53" i="10" s="1"/>
  <c r="T53" i="10"/>
  <c r="E53" i="10" s="1"/>
  <c r="U53" i="10"/>
  <c r="J56" i="10"/>
  <c r="L56" i="10"/>
  <c r="Y54" i="10"/>
  <c r="I55" i="10"/>
  <c r="R54" i="10"/>
  <c r="A58" i="10"/>
  <c r="B59" i="10"/>
  <c r="P58" i="10"/>
  <c r="F52" i="10"/>
  <c r="W52" i="10"/>
  <c r="H52" i="10" s="1"/>
  <c r="AC53" i="12" l="1"/>
  <c r="N54" i="5"/>
  <c r="G54" i="12"/>
  <c r="G54" i="5" s="1"/>
  <c r="Z53" i="12"/>
  <c r="I53" i="12" s="1"/>
  <c r="I53" i="5" s="1"/>
  <c r="AB53" i="12"/>
  <c r="F53" i="12"/>
  <c r="F53" i="5" s="1"/>
  <c r="L57" i="10"/>
  <c r="J55" i="5"/>
  <c r="J56" i="12"/>
  <c r="T55" i="12"/>
  <c r="X55" i="12" s="1"/>
  <c r="V54" i="12"/>
  <c r="E54" i="12" s="1"/>
  <c r="E54" i="5" s="1"/>
  <c r="W54" i="12"/>
  <c r="Y54" i="12"/>
  <c r="H54" i="12" s="1"/>
  <c r="H54" i="5" s="1"/>
  <c r="U54" i="12"/>
  <c r="AE55" i="12" s="1"/>
  <c r="S54" i="10"/>
  <c r="U54" i="10"/>
  <c r="T54" i="10"/>
  <c r="E54" i="10" s="1"/>
  <c r="V54" i="10"/>
  <c r="G54" i="10" s="1"/>
  <c r="O57" i="10"/>
  <c r="X57" i="10"/>
  <c r="K57" i="10" s="1"/>
  <c r="A59" i="10"/>
  <c r="B60" i="10"/>
  <c r="P59" i="10"/>
  <c r="Y55" i="10"/>
  <c r="R55" i="10"/>
  <c r="I56" i="10"/>
  <c r="F53" i="10"/>
  <c r="W53" i="10"/>
  <c r="H53" i="10" s="1"/>
  <c r="Q56" i="10"/>
  <c r="N58" i="10"/>
  <c r="M58" i="10"/>
  <c r="AC54" i="12" l="1"/>
  <c r="N55" i="5"/>
  <c r="G55" i="12"/>
  <c r="G55" i="5" s="1"/>
  <c r="Z54" i="12"/>
  <c r="I54" i="12" s="1"/>
  <c r="I54" i="5" s="1"/>
  <c r="AB54" i="12"/>
  <c r="W55" i="12"/>
  <c r="U55" i="12"/>
  <c r="AE56" i="12" s="1"/>
  <c r="V55" i="12"/>
  <c r="E55" i="12" s="1"/>
  <c r="E55" i="5" s="1"/>
  <c r="Y55" i="12"/>
  <c r="H55" i="12" s="1"/>
  <c r="H55" i="5" s="1"/>
  <c r="F54" i="12"/>
  <c r="F54" i="5" s="1"/>
  <c r="J56" i="5"/>
  <c r="J57" i="12"/>
  <c r="T56" i="12"/>
  <c r="X56" i="12" s="1"/>
  <c r="A60" i="10"/>
  <c r="B61" i="10"/>
  <c r="P60" i="10"/>
  <c r="X58" i="10"/>
  <c r="K58" i="10" s="1"/>
  <c r="O58" i="10"/>
  <c r="Y56" i="10"/>
  <c r="R56" i="10"/>
  <c r="I57" i="10"/>
  <c r="W54" i="10"/>
  <c r="H54" i="10" s="1"/>
  <c r="F54" i="10"/>
  <c r="L58" i="10"/>
  <c r="J58" i="10"/>
  <c r="S55" i="10"/>
  <c r="V55" i="10"/>
  <c r="G55" i="10" s="1"/>
  <c r="T55" i="10"/>
  <c r="E55" i="10" s="1"/>
  <c r="U55" i="10"/>
  <c r="N59" i="10"/>
  <c r="J59" i="10" s="1"/>
  <c r="M59" i="10"/>
  <c r="Q57" i="10"/>
  <c r="AC55" i="12" l="1"/>
  <c r="N56" i="5"/>
  <c r="G56" i="12"/>
  <c r="G56" i="5" s="1"/>
  <c r="Z55" i="12"/>
  <c r="I55" i="12" s="1"/>
  <c r="I55" i="5" s="1"/>
  <c r="AB55" i="12"/>
  <c r="O59" i="10"/>
  <c r="Q59" i="10" s="1"/>
  <c r="W56" i="12"/>
  <c r="Y56" i="12"/>
  <c r="H56" i="12" s="1"/>
  <c r="H56" i="5" s="1"/>
  <c r="V56" i="12"/>
  <c r="E56" i="12" s="1"/>
  <c r="E56" i="5" s="1"/>
  <c r="U56" i="12"/>
  <c r="AE57" i="12" s="1"/>
  <c r="J57" i="5"/>
  <c r="T57" i="12"/>
  <c r="X57" i="12" s="1"/>
  <c r="J58" i="12"/>
  <c r="F55" i="12"/>
  <c r="F55" i="5" s="1"/>
  <c r="X59" i="10"/>
  <c r="K59" i="10" s="1"/>
  <c r="Q58" i="10"/>
  <c r="L59" i="10"/>
  <c r="F55" i="10"/>
  <c r="W55" i="10"/>
  <c r="H55" i="10" s="1"/>
  <c r="Y57" i="10"/>
  <c r="I58" i="10"/>
  <c r="R57" i="10"/>
  <c r="A61" i="10"/>
  <c r="B62" i="10"/>
  <c r="P61" i="10"/>
  <c r="V56" i="10"/>
  <c r="G56" i="10" s="1"/>
  <c r="S56" i="10"/>
  <c r="T56" i="10"/>
  <c r="E56" i="10" s="1"/>
  <c r="U56" i="10"/>
  <c r="N60" i="10"/>
  <c r="O60" i="10" s="1"/>
  <c r="M60" i="10"/>
  <c r="AC56" i="12" l="1"/>
  <c r="N57" i="5"/>
  <c r="G57" i="12"/>
  <c r="G57" i="5" s="1"/>
  <c r="Z56" i="12"/>
  <c r="I56" i="12" s="1"/>
  <c r="I56" i="5" s="1"/>
  <c r="AB56" i="12"/>
  <c r="V57" i="12"/>
  <c r="E57" i="12" s="1"/>
  <c r="E57" i="5" s="1"/>
  <c r="W57" i="12"/>
  <c r="U57" i="12"/>
  <c r="AE58" i="12" s="1"/>
  <c r="Y57" i="12"/>
  <c r="H57" i="12" s="1"/>
  <c r="H57" i="5" s="1"/>
  <c r="F56" i="12"/>
  <c r="F56" i="5" s="1"/>
  <c r="J58" i="5"/>
  <c r="T58" i="12"/>
  <c r="X58" i="12" s="1"/>
  <c r="J59" i="12"/>
  <c r="Q60" i="10"/>
  <c r="N61" i="10"/>
  <c r="L61" i="10" s="1"/>
  <c r="M61" i="10"/>
  <c r="L60" i="10"/>
  <c r="X60" i="10"/>
  <c r="K60" i="10" s="1"/>
  <c r="J60" i="10"/>
  <c r="Y58" i="10"/>
  <c r="I59" i="10"/>
  <c r="R58" i="10"/>
  <c r="W56" i="10"/>
  <c r="H56" i="10" s="1"/>
  <c r="F56" i="10"/>
  <c r="A62" i="10"/>
  <c r="B63" i="10"/>
  <c r="P62" i="10"/>
  <c r="T57" i="10"/>
  <c r="E57" i="10" s="1"/>
  <c r="S57" i="10"/>
  <c r="V57" i="10"/>
  <c r="G57" i="10" s="1"/>
  <c r="U57" i="10"/>
  <c r="AC57" i="12" l="1"/>
  <c r="N58" i="5"/>
  <c r="Z57" i="12"/>
  <c r="G58" i="12"/>
  <c r="G58" i="5" s="1"/>
  <c r="AB57" i="12"/>
  <c r="O61" i="10"/>
  <c r="Q61" i="10" s="1"/>
  <c r="X61" i="10"/>
  <c r="K61" i="10" s="1"/>
  <c r="W58" i="12"/>
  <c r="V58" i="12"/>
  <c r="E58" i="12" s="1"/>
  <c r="E58" i="5" s="1"/>
  <c r="Y58" i="12"/>
  <c r="H58" i="12" s="1"/>
  <c r="H58" i="5" s="1"/>
  <c r="U58" i="12"/>
  <c r="AE59" i="12" s="1"/>
  <c r="J59" i="5"/>
  <c r="J60" i="12"/>
  <c r="T59" i="12"/>
  <c r="X59" i="12" s="1"/>
  <c r="I57" i="12"/>
  <c r="I57" i="5" s="1"/>
  <c r="F57" i="12"/>
  <c r="F57" i="5" s="1"/>
  <c r="J61" i="10"/>
  <c r="S58" i="10"/>
  <c r="T58" i="10"/>
  <c r="E58" i="10" s="1"/>
  <c r="V58" i="10"/>
  <c r="G58" i="10" s="1"/>
  <c r="U58" i="10"/>
  <c r="I60" i="10"/>
  <c r="Y59" i="10"/>
  <c r="R59" i="10"/>
  <c r="N62" i="10"/>
  <c r="L62" i="10" s="1"/>
  <c r="M62" i="10"/>
  <c r="F57" i="10"/>
  <c r="W57" i="10"/>
  <c r="H57" i="10" s="1"/>
  <c r="A63" i="10"/>
  <c r="B64" i="10"/>
  <c r="P63" i="10"/>
  <c r="AC58" i="12" l="1"/>
  <c r="N59" i="5"/>
  <c r="Z58" i="12"/>
  <c r="I58" i="12" s="1"/>
  <c r="I58" i="5" s="1"/>
  <c r="G59" i="12"/>
  <c r="G59" i="5" s="1"/>
  <c r="AB58" i="12"/>
  <c r="J60" i="5"/>
  <c r="J61" i="12"/>
  <c r="T60" i="12"/>
  <c r="X60" i="12" s="1"/>
  <c r="F58" i="12"/>
  <c r="F58" i="5" s="1"/>
  <c r="W59" i="12"/>
  <c r="U59" i="12"/>
  <c r="AE60" i="12" s="1"/>
  <c r="V59" i="12"/>
  <c r="E59" i="12" s="1"/>
  <c r="E59" i="5" s="1"/>
  <c r="Y59" i="12"/>
  <c r="H59" i="12" s="1"/>
  <c r="H59" i="5" s="1"/>
  <c r="N63" i="10"/>
  <c r="M63" i="10"/>
  <c r="A64" i="10"/>
  <c r="B65" i="10"/>
  <c r="P64" i="10"/>
  <c r="Y60" i="10"/>
  <c r="I61" i="10"/>
  <c r="R60" i="10"/>
  <c r="X62" i="10"/>
  <c r="K62" i="10" s="1"/>
  <c r="J62" i="10"/>
  <c r="O62" i="10"/>
  <c r="U59" i="10"/>
  <c r="S59" i="10"/>
  <c r="T59" i="10"/>
  <c r="E59" i="10" s="1"/>
  <c r="V59" i="10"/>
  <c r="G59" i="10" s="1"/>
  <c r="W58" i="10"/>
  <c r="H58" i="10" s="1"/>
  <c r="F58" i="10"/>
  <c r="AC59" i="12" l="1"/>
  <c r="N60" i="5"/>
  <c r="G60" i="12"/>
  <c r="G60" i="5" s="1"/>
  <c r="Z59" i="12"/>
  <c r="I59" i="12" s="1"/>
  <c r="I59" i="5" s="1"/>
  <c r="AB59" i="12"/>
  <c r="F59" i="12"/>
  <c r="F59" i="5" s="1"/>
  <c r="J61" i="5"/>
  <c r="T61" i="12"/>
  <c r="X61" i="12" s="1"/>
  <c r="J62" i="12"/>
  <c r="Y60" i="12"/>
  <c r="H60" i="12" s="1"/>
  <c r="H60" i="5" s="1"/>
  <c r="U60" i="12"/>
  <c r="AE61" i="12" s="1"/>
  <c r="V60" i="12"/>
  <c r="E60" i="12" s="1"/>
  <c r="E60" i="5" s="1"/>
  <c r="W60" i="12"/>
  <c r="L63" i="10"/>
  <c r="S60" i="10"/>
  <c r="U60" i="10"/>
  <c r="V60" i="10"/>
  <c r="G60" i="10" s="1"/>
  <c r="T60" i="10"/>
  <c r="E60" i="10" s="1"/>
  <c r="O63" i="10"/>
  <c r="Y61" i="10"/>
  <c r="R61" i="10"/>
  <c r="I62" i="10"/>
  <c r="F59" i="10"/>
  <c r="W59" i="10"/>
  <c r="H59" i="10" s="1"/>
  <c r="A65" i="10"/>
  <c r="B66" i="10"/>
  <c r="P65" i="10"/>
  <c r="N64" i="10"/>
  <c r="J64" i="10" s="1"/>
  <c r="M64" i="10"/>
  <c r="X63" i="10"/>
  <c r="K63" i="10" s="1"/>
  <c r="Q62" i="10"/>
  <c r="J63" i="10"/>
  <c r="AC60" i="12" l="1"/>
  <c r="N61" i="5"/>
  <c r="G61" i="12"/>
  <c r="G61" i="5" s="1"/>
  <c r="Z60" i="12"/>
  <c r="AB60" i="12"/>
  <c r="O64" i="10"/>
  <c r="Q64" i="10" s="1"/>
  <c r="X64" i="10"/>
  <c r="K64" i="10" s="1"/>
  <c r="I60" i="12"/>
  <c r="I60" i="5" s="1"/>
  <c r="F60" i="12"/>
  <c r="F60" i="5" s="1"/>
  <c r="J62" i="5"/>
  <c r="T62" i="12"/>
  <c r="X62" i="12" s="1"/>
  <c r="J63" i="12"/>
  <c r="W61" i="12"/>
  <c r="U61" i="12"/>
  <c r="AE62" i="12" s="1"/>
  <c r="V61" i="12"/>
  <c r="E61" i="12" s="1"/>
  <c r="E61" i="5" s="1"/>
  <c r="Y61" i="12"/>
  <c r="H61" i="12" s="1"/>
  <c r="H61" i="5" s="1"/>
  <c r="L64" i="10"/>
  <c r="S61" i="10"/>
  <c r="T61" i="10"/>
  <c r="E61" i="10" s="1"/>
  <c r="V61" i="10"/>
  <c r="G61" i="10" s="1"/>
  <c r="U61" i="10"/>
  <c r="N65" i="10"/>
  <c r="L65" i="10" s="1"/>
  <c r="M65" i="10"/>
  <c r="Y62" i="10"/>
  <c r="I63" i="10"/>
  <c r="R62" i="10"/>
  <c r="F60" i="10"/>
  <c r="W60" i="10"/>
  <c r="H60" i="10" s="1"/>
  <c r="A66" i="10"/>
  <c r="B67" i="10"/>
  <c r="P66" i="10"/>
  <c r="Q63" i="10"/>
  <c r="AC61" i="12" l="1"/>
  <c r="N62" i="5"/>
  <c r="G62" i="12"/>
  <c r="G62" i="5" s="1"/>
  <c r="Z61" i="12"/>
  <c r="I61" i="12" s="1"/>
  <c r="I61" i="5" s="1"/>
  <c r="AB61" i="12"/>
  <c r="V62" i="12"/>
  <c r="E62" i="12" s="1"/>
  <c r="E62" i="5" s="1"/>
  <c r="U62" i="12"/>
  <c r="AE63" i="12" s="1"/>
  <c r="W62" i="12"/>
  <c r="Y62" i="12"/>
  <c r="H62" i="12" s="1"/>
  <c r="H62" i="5" s="1"/>
  <c r="J63" i="5"/>
  <c r="J64" i="12"/>
  <c r="T63" i="12"/>
  <c r="X63" i="12" s="1"/>
  <c r="F61" i="12"/>
  <c r="F61" i="5" s="1"/>
  <c r="O65" i="10"/>
  <c r="Q65" i="10" s="1"/>
  <c r="Y63" i="10"/>
  <c r="R63" i="10"/>
  <c r="I64" i="10"/>
  <c r="X65" i="10"/>
  <c r="K65" i="10" s="1"/>
  <c r="F61" i="10"/>
  <c r="W61" i="10"/>
  <c r="H61" i="10" s="1"/>
  <c r="J65" i="10"/>
  <c r="A67" i="10"/>
  <c r="B68" i="10"/>
  <c r="P67" i="10"/>
  <c r="N66" i="10"/>
  <c r="X66" i="10" s="1"/>
  <c r="K66" i="10" s="1"/>
  <c r="M66" i="10"/>
  <c r="T62" i="10"/>
  <c r="E62" i="10" s="1"/>
  <c r="S62" i="10"/>
  <c r="V62" i="10"/>
  <c r="G62" i="10" s="1"/>
  <c r="U62" i="10"/>
  <c r="AC62" i="12" l="1"/>
  <c r="N63" i="5"/>
  <c r="G63" i="12"/>
  <c r="G63" i="5" s="1"/>
  <c r="Z62" i="12"/>
  <c r="I62" i="12" s="1"/>
  <c r="I62" i="5" s="1"/>
  <c r="AB62" i="12"/>
  <c r="O66" i="10"/>
  <c r="Q66" i="10" s="1"/>
  <c r="J64" i="5"/>
  <c r="J65" i="12"/>
  <c r="T64" i="12"/>
  <c r="X64" i="12" s="1"/>
  <c r="F62" i="12"/>
  <c r="F62" i="5" s="1"/>
  <c r="V63" i="12"/>
  <c r="E63" i="12" s="1"/>
  <c r="E63" i="5" s="1"/>
  <c r="W63" i="12"/>
  <c r="U63" i="12"/>
  <c r="AE64" i="12" s="1"/>
  <c r="Y63" i="12"/>
  <c r="H63" i="12" s="1"/>
  <c r="H63" i="5" s="1"/>
  <c r="L66" i="10"/>
  <c r="J66" i="10"/>
  <c r="A68" i="10"/>
  <c r="B69" i="10"/>
  <c r="P68" i="10"/>
  <c r="Y64" i="10"/>
  <c r="I65" i="10"/>
  <c r="R64" i="10"/>
  <c r="W62" i="10"/>
  <c r="H62" i="10" s="1"/>
  <c r="F62" i="10"/>
  <c r="N67" i="10"/>
  <c r="O67" i="10" s="1"/>
  <c r="M67" i="10"/>
  <c r="S63" i="10"/>
  <c r="T63" i="10"/>
  <c r="E63" i="10" s="1"/>
  <c r="V63" i="10"/>
  <c r="G63" i="10" s="1"/>
  <c r="U63" i="10"/>
  <c r="AC63" i="12" l="1"/>
  <c r="N64" i="5"/>
  <c r="G64" i="12"/>
  <c r="G64" i="5" s="1"/>
  <c r="Z63" i="12"/>
  <c r="I63" i="12" s="1"/>
  <c r="I63" i="5" s="1"/>
  <c r="AB63" i="12"/>
  <c r="J67" i="10"/>
  <c r="L67" i="10"/>
  <c r="F63" i="12"/>
  <c r="F63" i="5" s="1"/>
  <c r="W64" i="12"/>
  <c r="V64" i="12"/>
  <c r="E64" i="12" s="1"/>
  <c r="E64" i="5" s="1"/>
  <c r="Y64" i="12"/>
  <c r="H64" i="12" s="1"/>
  <c r="H64" i="5" s="1"/>
  <c r="U64" i="12"/>
  <c r="AE65" i="12" s="1"/>
  <c r="J65" i="5"/>
  <c r="J66" i="12"/>
  <c r="T65" i="12"/>
  <c r="X65" i="12" s="1"/>
  <c r="A69" i="10"/>
  <c r="B70" i="10"/>
  <c r="P69" i="10"/>
  <c r="N68" i="10"/>
  <c r="J68" i="10" s="1"/>
  <c r="M68" i="10"/>
  <c r="F63" i="10"/>
  <c r="W63" i="10"/>
  <c r="H63" i="10" s="1"/>
  <c r="Q67" i="10"/>
  <c r="S64" i="10"/>
  <c r="T64" i="10"/>
  <c r="E64" i="10" s="1"/>
  <c r="V64" i="10"/>
  <c r="G64" i="10" s="1"/>
  <c r="U64" i="10"/>
  <c r="R65" i="10"/>
  <c r="Y65" i="10"/>
  <c r="I66" i="10"/>
  <c r="X67" i="10"/>
  <c r="K67" i="10" s="1"/>
  <c r="AC64" i="12" l="1"/>
  <c r="N65" i="5"/>
  <c r="G65" i="12"/>
  <c r="G65" i="5" s="1"/>
  <c r="Z64" i="12"/>
  <c r="I64" i="12" s="1"/>
  <c r="I64" i="5" s="1"/>
  <c r="AB64" i="12"/>
  <c r="X68" i="10"/>
  <c r="K68" i="10" s="1"/>
  <c r="O68" i="10"/>
  <c r="Q68" i="10" s="1"/>
  <c r="V65" i="12"/>
  <c r="E65" i="12" s="1"/>
  <c r="E65" i="5" s="1"/>
  <c r="Y65" i="12"/>
  <c r="H65" i="12" s="1"/>
  <c r="H65" i="5" s="1"/>
  <c r="U65" i="12"/>
  <c r="AE66" i="12" s="1"/>
  <c r="W65" i="12"/>
  <c r="J66" i="5"/>
  <c r="J67" i="12"/>
  <c r="T66" i="12"/>
  <c r="X66" i="12" s="1"/>
  <c r="F64" i="12"/>
  <c r="F64" i="5" s="1"/>
  <c r="F64" i="10"/>
  <c r="W64" i="10"/>
  <c r="H64" i="10" s="1"/>
  <c r="L68" i="10"/>
  <c r="S65" i="10"/>
  <c r="V65" i="10"/>
  <c r="G65" i="10" s="1"/>
  <c r="T65" i="10"/>
  <c r="E65" i="10" s="1"/>
  <c r="U65" i="10"/>
  <c r="A70" i="10"/>
  <c r="B71" i="10"/>
  <c r="P70" i="10"/>
  <c r="Y66" i="10"/>
  <c r="R66" i="10"/>
  <c r="I67" i="10"/>
  <c r="N69" i="10"/>
  <c r="X69" i="10" s="1"/>
  <c r="K69" i="10" s="1"/>
  <c r="M69" i="10"/>
  <c r="AC65" i="12" l="1"/>
  <c r="N66" i="5"/>
  <c r="Z65" i="12"/>
  <c r="I65" i="12" s="1"/>
  <c r="I65" i="5" s="1"/>
  <c r="G66" i="12"/>
  <c r="G66" i="5" s="1"/>
  <c r="AB65" i="12"/>
  <c r="U66" i="12"/>
  <c r="AE67" i="12" s="1"/>
  <c r="W66" i="12"/>
  <c r="V66" i="12"/>
  <c r="E66" i="12" s="1"/>
  <c r="E66" i="5" s="1"/>
  <c r="Y66" i="12"/>
  <c r="H66" i="12" s="1"/>
  <c r="H66" i="5" s="1"/>
  <c r="J67" i="5"/>
  <c r="T67" i="12"/>
  <c r="X67" i="12" s="1"/>
  <c r="J68" i="12"/>
  <c r="F65" i="12"/>
  <c r="F65" i="5" s="1"/>
  <c r="S66" i="10"/>
  <c r="U66" i="10"/>
  <c r="T66" i="10"/>
  <c r="E66" i="10" s="1"/>
  <c r="V66" i="10"/>
  <c r="G66" i="10" s="1"/>
  <c r="N70" i="10"/>
  <c r="L70" i="10" s="1"/>
  <c r="M70" i="10"/>
  <c r="L69" i="10"/>
  <c r="I68" i="10"/>
  <c r="Y67" i="10"/>
  <c r="R67" i="10"/>
  <c r="J69" i="10"/>
  <c r="P71" i="10"/>
  <c r="A71" i="10"/>
  <c r="B72" i="10"/>
  <c r="O69" i="10"/>
  <c r="W65" i="10"/>
  <c r="H65" i="10" s="1"/>
  <c r="F65" i="10"/>
  <c r="AC66" i="12" l="1"/>
  <c r="N67" i="5"/>
  <c r="G67" i="12"/>
  <c r="G67" i="5" s="1"/>
  <c r="Z66" i="12"/>
  <c r="I66" i="12" s="1"/>
  <c r="I66" i="5" s="1"/>
  <c r="AB66" i="12"/>
  <c r="X70" i="10"/>
  <c r="K70" i="10" s="1"/>
  <c r="O70" i="10"/>
  <c r="Q70" i="10" s="1"/>
  <c r="J70" i="10"/>
  <c r="W67" i="12"/>
  <c r="U67" i="12"/>
  <c r="AE68" i="12" s="1"/>
  <c r="Y67" i="12"/>
  <c r="H67" i="12" s="1"/>
  <c r="H67" i="5" s="1"/>
  <c r="V67" i="12"/>
  <c r="E67" i="12" s="1"/>
  <c r="E67" i="5" s="1"/>
  <c r="J68" i="5"/>
  <c r="J69" i="12"/>
  <c r="J70" i="12" s="1"/>
  <c r="T68" i="12"/>
  <c r="X68" i="12" s="1"/>
  <c r="F66" i="12"/>
  <c r="F66" i="5" s="1"/>
  <c r="W66" i="10"/>
  <c r="H66" i="10" s="1"/>
  <c r="F66" i="10"/>
  <c r="Q69" i="10"/>
  <c r="N71" i="10"/>
  <c r="L71" i="10" s="1"/>
  <c r="M71" i="10"/>
  <c r="Y68" i="10"/>
  <c r="R68" i="10"/>
  <c r="I69" i="10"/>
  <c r="I70" i="10" s="1"/>
  <c r="A72" i="10"/>
  <c r="P72" i="10"/>
  <c r="B73" i="10"/>
  <c r="S67" i="10"/>
  <c r="U67" i="10"/>
  <c r="V67" i="10"/>
  <c r="G67" i="10" s="1"/>
  <c r="T67" i="10"/>
  <c r="E67" i="10" s="1"/>
  <c r="AC67" i="12" l="1"/>
  <c r="N68" i="5"/>
  <c r="G68" i="12"/>
  <c r="G68" i="5" s="1"/>
  <c r="Z67" i="12"/>
  <c r="I67" i="12" s="1"/>
  <c r="I67" i="5" s="1"/>
  <c r="AB67" i="12"/>
  <c r="O71" i="10"/>
  <c r="Q71" i="10" s="1"/>
  <c r="X71" i="10"/>
  <c r="K71" i="10" s="1"/>
  <c r="J70" i="5"/>
  <c r="J71" i="12"/>
  <c r="T70" i="12"/>
  <c r="X70" i="12" s="1"/>
  <c r="J71" i="10"/>
  <c r="Y70" i="10"/>
  <c r="R70" i="10"/>
  <c r="I71" i="10"/>
  <c r="W68" i="12"/>
  <c r="U68" i="12"/>
  <c r="AE69" i="12" s="1"/>
  <c r="V68" i="12"/>
  <c r="E68" i="12" s="1"/>
  <c r="E68" i="5" s="1"/>
  <c r="Y68" i="12"/>
  <c r="H68" i="12" s="1"/>
  <c r="H68" i="5" s="1"/>
  <c r="J69" i="5"/>
  <c r="T69" i="12"/>
  <c r="X69" i="12" s="1"/>
  <c r="F67" i="12"/>
  <c r="F67" i="5" s="1"/>
  <c r="N72" i="10"/>
  <c r="L72" i="10" s="1"/>
  <c r="M72" i="10"/>
  <c r="Y69" i="10"/>
  <c r="R69" i="10"/>
  <c r="F67" i="10"/>
  <c r="W67" i="10"/>
  <c r="H67" i="10" s="1"/>
  <c r="A73" i="10"/>
  <c r="P73" i="10"/>
  <c r="B74" i="10"/>
  <c r="S68" i="10"/>
  <c r="T68" i="10"/>
  <c r="E68" i="10" s="1"/>
  <c r="U68" i="10"/>
  <c r="V68" i="10"/>
  <c r="G68" i="10" s="1"/>
  <c r="AC68" i="12" l="1"/>
  <c r="N69" i="5"/>
  <c r="G69" i="12"/>
  <c r="G69" i="5" s="1"/>
  <c r="G70" i="12"/>
  <c r="G70" i="5" s="1"/>
  <c r="Z68" i="12"/>
  <c r="I68" i="12" s="1"/>
  <c r="I68" i="5" s="1"/>
  <c r="AB68" i="12"/>
  <c r="O72" i="10"/>
  <c r="Q72" i="10" s="1"/>
  <c r="X72" i="10"/>
  <c r="K72" i="10" s="1"/>
  <c r="S70" i="10"/>
  <c r="V70" i="10"/>
  <c r="G70" i="10" s="1"/>
  <c r="T70" i="10"/>
  <c r="E70" i="10" s="1"/>
  <c r="U70" i="10"/>
  <c r="Y71" i="10"/>
  <c r="R71" i="10"/>
  <c r="I72" i="10"/>
  <c r="U70" i="12"/>
  <c r="AE71" i="12" s="1"/>
  <c r="V70" i="12"/>
  <c r="E70" i="12" s="1"/>
  <c r="E70" i="5" s="1"/>
  <c r="Y70" i="12"/>
  <c r="H70" i="12" s="1"/>
  <c r="H70" i="5" s="1"/>
  <c r="W70" i="12"/>
  <c r="J72" i="10"/>
  <c r="J71" i="5"/>
  <c r="T71" i="12"/>
  <c r="X71" i="12" s="1"/>
  <c r="J72" i="12"/>
  <c r="W69" i="12"/>
  <c r="U69" i="12"/>
  <c r="AE70" i="12" s="1"/>
  <c r="Y69" i="12"/>
  <c r="H69" i="12" s="1"/>
  <c r="H69" i="5" s="1"/>
  <c r="V69" i="12"/>
  <c r="E69" i="12" s="1"/>
  <c r="E69" i="5" s="1"/>
  <c r="F68" i="12"/>
  <c r="F68" i="5" s="1"/>
  <c r="A74" i="10"/>
  <c r="P74" i="10"/>
  <c r="B75" i="10"/>
  <c r="F68" i="10"/>
  <c r="W68" i="10"/>
  <c r="H68" i="10" s="1"/>
  <c r="N73" i="10"/>
  <c r="L73" i="10" s="1"/>
  <c r="M73" i="10"/>
  <c r="S69" i="10"/>
  <c r="T69" i="10"/>
  <c r="E69" i="10" s="1"/>
  <c r="V69" i="10"/>
  <c r="G69" i="10" s="1"/>
  <c r="U69" i="10"/>
  <c r="AC70" i="12" l="1"/>
  <c r="N71" i="5"/>
  <c r="AC69" i="12"/>
  <c r="N70" i="5"/>
  <c r="Z69" i="12"/>
  <c r="G71" i="12"/>
  <c r="G71" i="5" s="1"/>
  <c r="Z70" i="12"/>
  <c r="I70" i="12" s="1"/>
  <c r="I70" i="5" s="1"/>
  <c r="AB70" i="12"/>
  <c r="AB69" i="12"/>
  <c r="X73" i="10"/>
  <c r="K73" i="10" s="1"/>
  <c r="J73" i="10"/>
  <c r="O73" i="10"/>
  <c r="Q73" i="10" s="1"/>
  <c r="S71" i="10"/>
  <c r="V71" i="10"/>
  <c r="G71" i="10" s="1"/>
  <c r="T71" i="10"/>
  <c r="E71" i="10" s="1"/>
  <c r="U71" i="10"/>
  <c r="W70" i="10"/>
  <c r="H70" i="10" s="1"/>
  <c r="F70" i="10"/>
  <c r="F70" i="12"/>
  <c r="F70" i="5" s="1"/>
  <c r="Y72" i="10"/>
  <c r="R72" i="10"/>
  <c r="I73" i="10"/>
  <c r="J72" i="5"/>
  <c r="T72" i="12"/>
  <c r="X72" i="12" s="1"/>
  <c r="J73" i="12"/>
  <c r="U71" i="12"/>
  <c r="AE72" i="12" s="1"/>
  <c r="V71" i="12"/>
  <c r="E71" i="12" s="1"/>
  <c r="E71" i="5" s="1"/>
  <c r="Y71" i="12"/>
  <c r="H71" i="12" s="1"/>
  <c r="H71" i="5" s="1"/>
  <c r="W71" i="12"/>
  <c r="F69" i="12"/>
  <c r="F69" i="5" s="1"/>
  <c r="I69" i="12"/>
  <c r="I69" i="5" s="1"/>
  <c r="A75" i="10"/>
  <c r="P75" i="10"/>
  <c r="B76" i="10"/>
  <c r="N74" i="10"/>
  <c r="L74" i="10" s="1"/>
  <c r="M74" i="10"/>
  <c r="W69" i="10"/>
  <c r="H69" i="10" s="1"/>
  <c r="F69" i="10"/>
  <c r="AC71" i="12" l="1"/>
  <c r="N72" i="5"/>
  <c r="G72" i="12"/>
  <c r="G72" i="5" s="1"/>
  <c r="Z71" i="12"/>
  <c r="I71" i="12" s="1"/>
  <c r="I71" i="5" s="1"/>
  <c r="AB71" i="12"/>
  <c r="X74" i="10"/>
  <c r="K74" i="10" s="1"/>
  <c r="O74" i="10"/>
  <c r="Q74" i="10" s="1"/>
  <c r="J73" i="5"/>
  <c r="J74" i="12"/>
  <c r="T73" i="12"/>
  <c r="X73" i="12" s="1"/>
  <c r="U72" i="12"/>
  <c r="AE73" i="12" s="1"/>
  <c r="Y72" i="12"/>
  <c r="H72" i="12" s="1"/>
  <c r="H72" i="5" s="1"/>
  <c r="V72" i="12"/>
  <c r="E72" i="12" s="1"/>
  <c r="E72" i="5" s="1"/>
  <c r="W72" i="12"/>
  <c r="Y73" i="10"/>
  <c r="R73" i="10"/>
  <c r="I74" i="10"/>
  <c r="F71" i="10"/>
  <c r="W71" i="10"/>
  <c r="H71" i="10" s="1"/>
  <c r="S72" i="10"/>
  <c r="T72" i="10"/>
  <c r="E72" i="10" s="1"/>
  <c r="U72" i="10"/>
  <c r="V72" i="10"/>
  <c r="G72" i="10" s="1"/>
  <c r="F71" i="12"/>
  <c r="F71" i="5" s="1"/>
  <c r="J74" i="10"/>
  <c r="A76" i="10"/>
  <c r="P76" i="10"/>
  <c r="B77" i="10"/>
  <c r="N75" i="10"/>
  <c r="L75" i="10" s="1"/>
  <c r="M75" i="10"/>
  <c r="AC72" i="12" l="1"/>
  <c r="N73" i="5"/>
  <c r="G73" i="12"/>
  <c r="G73" i="5" s="1"/>
  <c r="Z72" i="12"/>
  <c r="AB72" i="12"/>
  <c r="O75" i="10"/>
  <c r="U73" i="12"/>
  <c r="AE74" i="12" s="1"/>
  <c r="V73" i="12"/>
  <c r="E73" i="12" s="1"/>
  <c r="E73" i="5" s="1"/>
  <c r="W73" i="12"/>
  <c r="Y73" i="12"/>
  <c r="H73" i="12" s="1"/>
  <c r="H73" i="5" s="1"/>
  <c r="S73" i="10"/>
  <c r="T73" i="10"/>
  <c r="E73" i="10" s="1"/>
  <c r="U73" i="10"/>
  <c r="V73" i="10"/>
  <c r="G73" i="10" s="1"/>
  <c r="X75" i="10"/>
  <c r="K75" i="10" s="1"/>
  <c r="J74" i="5"/>
  <c r="T74" i="12"/>
  <c r="X74" i="12" s="1"/>
  <c r="J75" i="12"/>
  <c r="Y74" i="10"/>
  <c r="R74" i="10"/>
  <c r="I75" i="10"/>
  <c r="J75" i="10"/>
  <c r="F72" i="12"/>
  <c r="F72" i="5" s="1"/>
  <c r="I72" i="12"/>
  <c r="I72" i="5" s="1"/>
  <c r="F72" i="10"/>
  <c r="W72" i="10"/>
  <c r="H72" i="10" s="1"/>
  <c r="A77" i="10"/>
  <c r="P77" i="10"/>
  <c r="B78" i="10"/>
  <c r="N76" i="10"/>
  <c r="X76" i="10" s="1"/>
  <c r="K76" i="10" s="1"/>
  <c r="M76" i="10"/>
  <c r="AC73" i="12" l="1"/>
  <c r="N74" i="5"/>
  <c r="Z73" i="12"/>
  <c r="I73" i="12" s="1"/>
  <c r="I73" i="5" s="1"/>
  <c r="G74" i="12"/>
  <c r="G74" i="5" s="1"/>
  <c r="AB73" i="12"/>
  <c r="O76" i="10"/>
  <c r="Q76" i="10" s="1"/>
  <c r="V74" i="12"/>
  <c r="E74" i="12" s="1"/>
  <c r="E74" i="5" s="1"/>
  <c r="U74" i="12"/>
  <c r="AE75" i="12" s="1"/>
  <c r="Y74" i="12"/>
  <c r="H74" i="12" s="1"/>
  <c r="H74" i="5" s="1"/>
  <c r="W74" i="12"/>
  <c r="F73" i="12"/>
  <c r="F73" i="5" s="1"/>
  <c r="W73" i="10"/>
  <c r="H73" i="10" s="1"/>
  <c r="F73" i="10"/>
  <c r="J76" i="10"/>
  <c r="J75" i="5"/>
  <c r="T75" i="12"/>
  <c r="X75" i="12" s="1"/>
  <c r="J76" i="12"/>
  <c r="L76" i="10"/>
  <c r="Y75" i="10"/>
  <c r="I76" i="10"/>
  <c r="R75" i="10"/>
  <c r="U75" i="10" s="1"/>
  <c r="V74" i="10"/>
  <c r="G74" i="10" s="1"/>
  <c r="T74" i="10"/>
  <c r="E74" i="10" s="1"/>
  <c r="S74" i="10"/>
  <c r="U74" i="10"/>
  <c r="Q75" i="10"/>
  <c r="A78" i="10"/>
  <c r="P78" i="10"/>
  <c r="B79" i="10"/>
  <c r="N77" i="10"/>
  <c r="X77" i="10" s="1"/>
  <c r="K77" i="10" s="1"/>
  <c r="M77" i="10"/>
  <c r="AC74" i="12" l="1"/>
  <c r="N75" i="5"/>
  <c r="G75" i="12"/>
  <c r="G75" i="5" s="1"/>
  <c r="Z74" i="12"/>
  <c r="I74" i="12" s="1"/>
  <c r="I74" i="5" s="1"/>
  <c r="AB74" i="12"/>
  <c r="O77" i="10"/>
  <c r="Q77" i="10" s="1"/>
  <c r="J76" i="5"/>
  <c r="T76" i="12"/>
  <c r="X76" i="12" s="1"/>
  <c r="J77" i="12"/>
  <c r="U75" i="12"/>
  <c r="AE76" i="12" s="1"/>
  <c r="Y75" i="12"/>
  <c r="H75" i="12" s="1"/>
  <c r="H75" i="5" s="1"/>
  <c r="V75" i="12"/>
  <c r="E75" i="12" s="1"/>
  <c r="E75" i="5" s="1"/>
  <c r="W75" i="12"/>
  <c r="F75" i="10"/>
  <c r="W74" i="10"/>
  <c r="H74" i="10" s="1"/>
  <c r="F74" i="10"/>
  <c r="L77" i="10"/>
  <c r="J77" i="10"/>
  <c r="Y76" i="10"/>
  <c r="R76" i="10"/>
  <c r="I77" i="10"/>
  <c r="F74" i="12"/>
  <c r="F74" i="5" s="1"/>
  <c r="S75" i="10"/>
  <c r="T75" i="10"/>
  <c r="E75" i="10" s="1"/>
  <c r="V75" i="10"/>
  <c r="G75" i="10" s="1"/>
  <c r="A79" i="10"/>
  <c r="P79" i="10"/>
  <c r="B80" i="10"/>
  <c r="N78" i="10"/>
  <c r="L78" i="10" s="1"/>
  <c r="M78" i="10"/>
  <c r="AC75" i="12" l="1"/>
  <c r="N76" i="5"/>
  <c r="G76" i="12"/>
  <c r="G76" i="5" s="1"/>
  <c r="Z75" i="12"/>
  <c r="I75" i="12" s="1"/>
  <c r="I75" i="5" s="1"/>
  <c r="W75" i="10"/>
  <c r="H75" i="10" s="1"/>
  <c r="AB75" i="12"/>
  <c r="X78" i="10"/>
  <c r="K78" i="10" s="1"/>
  <c r="O78" i="10"/>
  <c r="Q78" i="10" s="1"/>
  <c r="J77" i="5"/>
  <c r="J78" i="12"/>
  <c r="T77" i="12"/>
  <c r="X77" i="12" s="1"/>
  <c r="U76" i="12"/>
  <c r="AE77" i="12" s="1"/>
  <c r="V76" i="12"/>
  <c r="E76" i="12" s="1"/>
  <c r="E76" i="5" s="1"/>
  <c r="Y76" i="12"/>
  <c r="H76" i="12" s="1"/>
  <c r="H76" i="5" s="1"/>
  <c r="W76" i="12"/>
  <c r="J78" i="10"/>
  <c r="F75" i="12"/>
  <c r="F75" i="5" s="1"/>
  <c r="Y77" i="10"/>
  <c r="R77" i="10"/>
  <c r="I78" i="10"/>
  <c r="T76" i="10"/>
  <c r="E76" i="10" s="1"/>
  <c r="S76" i="10"/>
  <c r="V76" i="10"/>
  <c r="G76" i="10" s="1"/>
  <c r="U76" i="10"/>
  <c r="A80" i="10"/>
  <c r="P80" i="10"/>
  <c r="B81" i="10"/>
  <c r="N79" i="10"/>
  <c r="L79" i="10" s="1"/>
  <c r="M79" i="10"/>
  <c r="AC76" i="12" l="1"/>
  <c r="N77" i="5"/>
  <c r="G77" i="12"/>
  <c r="G77" i="5" s="1"/>
  <c r="Z76" i="12"/>
  <c r="I76" i="12" s="1"/>
  <c r="I76" i="5" s="1"/>
  <c r="AB76" i="12"/>
  <c r="Y78" i="10"/>
  <c r="R78" i="10"/>
  <c r="I79" i="10"/>
  <c r="T77" i="10"/>
  <c r="E77" i="10" s="1"/>
  <c r="S77" i="10"/>
  <c r="U77" i="10"/>
  <c r="V77" i="10"/>
  <c r="G77" i="10" s="1"/>
  <c r="F76" i="12"/>
  <c r="F76" i="5" s="1"/>
  <c r="O79" i="10"/>
  <c r="U77" i="12"/>
  <c r="AE78" i="12" s="1"/>
  <c r="V77" i="12"/>
  <c r="E77" i="12" s="1"/>
  <c r="E77" i="5" s="1"/>
  <c r="W77" i="12"/>
  <c r="Y77" i="12"/>
  <c r="H77" i="12" s="1"/>
  <c r="H77" i="5" s="1"/>
  <c r="X79" i="10"/>
  <c r="K79" i="10" s="1"/>
  <c r="F76" i="10"/>
  <c r="W76" i="10"/>
  <c r="H76" i="10" s="1"/>
  <c r="J78" i="5"/>
  <c r="J79" i="12"/>
  <c r="T78" i="12"/>
  <c r="X78" i="12" s="1"/>
  <c r="J79" i="10"/>
  <c r="A81" i="10"/>
  <c r="P81" i="10"/>
  <c r="B82" i="10"/>
  <c r="N80" i="10"/>
  <c r="L80" i="10" s="1"/>
  <c r="M80" i="10"/>
  <c r="AC77" i="12" l="1"/>
  <c r="N78" i="5"/>
  <c r="Z77" i="12"/>
  <c r="I77" i="12" s="1"/>
  <c r="I77" i="5" s="1"/>
  <c r="G78" i="12"/>
  <c r="G78" i="5" s="1"/>
  <c r="AB77" i="12"/>
  <c r="O80" i="10"/>
  <c r="Q80" i="10" s="1"/>
  <c r="X80" i="10"/>
  <c r="K80" i="10" s="1"/>
  <c r="J80" i="10"/>
  <c r="Q79" i="10"/>
  <c r="V78" i="12"/>
  <c r="E78" i="12" s="1"/>
  <c r="E78" i="5" s="1"/>
  <c r="U78" i="12"/>
  <c r="AE79" i="12" s="1"/>
  <c r="W78" i="12"/>
  <c r="Y78" i="12"/>
  <c r="H78" i="12" s="1"/>
  <c r="H78" i="5" s="1"/>
  <c r="F77" i="12"/>
  <c r="F77" i="5" s="1"/>
  <c r="J79" i="5"/>
  <c r="T79" i="12"/>
  <c r="X79" i="12" s="1"/>
  <c r="J80" i="12"/>
  <c r="Y79" i="10"/>
  <c r="R79" i="10"/>
  <c r="U79" i="10" s="1"/>
  <c r="I80" i="10"/>
  <c r="F77" i="10"/>
  <c r="W77" i="10"/>
  <c r="H77" i="10" s="1"/>
  <c r="S78" i="10"/>
  <c r="T78" i="10"/>
  <c r="E78" i="10" s="1"/>
  <c r="V78" i="10"/>
  <c r="G78" i="10" s="1"/>
  <c r="U78" i="10"/>
  <c r="A82" i="10"/>
  <c r="P82" i="10"/>
  <c r="B83" i="10"/>
  <c r="N81" i="10"/>
  <c r="X81" i="10" s="1"/>
  <c r="K81" i="10" s="1"/>
  <c r="M81" i="10"/>
  <c r="AC78" i="12" l="1"/>
  <c r="N79" i="5"/>
  <c r="G79" i="12"/>
  <c r="G79" i="5" s="1"/>
  <c r="Z78" i="12"/>
  <c r="I78" i="12" s="1"/>
  <c r="I78" i="5" s="1"/>
  <c r="AB78" i="12"/>
  <c r="O81" i="10"/>
  <c r="Q81" i="10" s="1"/>
  <c r="F79" i="10"/>
  <c r="F78" i="10"/>
  <c r="W78" i="10"/>
  <c r="H78" i="10" s="1"/>
  <c r="J80" i="5"/>
  <c r="T80" i="12"/>
  <c r="X80" i="12" s="1"/>
  <c r="J81" i="12"/>
  <c r="Y80" i="10"/>
  <c r="R80" i="10"/>
  <c r="I81" i="10"/>
  <c r="F78" i="12"/>
  <c r="F78" i="5" s="1"/>
  <c r="S79" i="10"/>
  <c r="V79" i="10"/>
  <c r="G79" i="10" s="1"/>
  <c r="T79" i="10"/>
  <c r="E79" i="10" s="1"/>
  <c r="U79" i="12"/>
  <c r="AE80" i="12" s="1"/>
  <c r="V79" i="12"/>
  <c r="E79" i="12" s="1"/>
  <c r="E79" i="5" s="1"/>
  <c r="Y79" i="12"/>
  <c r="H79" i="12" s="1"/>
  <c r="H79" i="5" s="1"/>
  <c r="W79" i="12"/>
  <c r="L81" i="10"/>
  <c r="J81" i="10"/>
  <c r="A83" i="10"/>
  <c r="P83" i="10"/>
  <c r="B84" i="10"/>
  <c r="N82" i="10"/>
  <c r="L82" i="10" s="1"/>
  <c r="M82" i="10"/>
  <c r="AC79" i="12" l="1"/>
  <c r="N80" i="5"/>
  <c r="G80" i="12"/>
  <c r="G80" i="5" s="1"/>
  <c r="Z79" i="12"/>
  <c r="I79" i="12" s="1"/>
  <c r="I79" i="5" s="1"/>
  <c r="AB79" i="12"/>
  <c r="O82" i="10"/>
  <c r="Q82" i="10" s="1"/>
  <c r="X82" i="10"/>
  <c r="K82" i="10" s="1"/>
  <c r="T80" i="10"/>
  <c r="E80" i="10" s="1"/>
  <c r="S80" i="10"/>
  <c r="U80" i="10"/>
  <c r="V80" i="10"/>
  <c r="G80" i="10" s="1"/>
  <c r="U80" i="12"/>
  <c r="AE81" i="12" s="1"/>
  <c r="Y80" i="12"/>
  <c r="H80" i="12" s="1"/>
  <c r="H80" i="5" s="1"/>
  <c r="W80" i="12"/>
  <c r="V80" i="12"/>
  <c r="E80" i="12" s="1"/>
  <c r="E80" i="5" s="1"/>
  <c r="Y81" i="10"/>
  <c r="R81" i="10"/>
  <c r="I82" i="10"/>
  <c r="J81" i="5"/>
  <c r="T81" i="12"/>
  <c r="X81" i="12" s="1"/>
  <c r="J82" i="12"/>
  <c r="F79" i="12"/>
  <c r="F79" i="5" s="1"/>
  <c r="W79" i="10"/>
  <c r="H79" i="10" s="1"/>
  <c r="J82" i="10"/>
  <c r="A84" i="10"/>
  <c r="P84" i="10"/>
  <c r="B85" i="10"/>
  <c r="N83" i="10"/>
  <c r="L83" i="10" s="1"/>
  <c r="M83" i="10"/>
  <c r="AC80" i="12" l="1"/>
  <c r="N81" i="5"/>
  <c r="G81" i="12"/>
  <c r="G81" i="5" s="1"/>
  <c r="Z80" i="12"/>
  <c r="I80" i="12" s="1"/>
  <c r="I80" i="5" s="1"/>
  <c r="AB80" i="12"/>
  <c r="F80" i="12"/>
  <c r="F80" i="5" s="1"/>
  <c r="Y82" i="10"/>
  <c r="R82" i="10"/>
  <c r="I83" i="10"/>
  <c r="T81" i="10"/>
  <c r="E81" i="10" s="1"/>
  <c r="S81" i="10"/>
  <c r="V81" i="10"/>
  <c r="G81" i="10" s="1"/>
  <c r="U81" i="10"/>
  <c r="W80" i="10"/>
  <c r="H80" i="10" s="1"/>
  <c r="F80" i="10"/>
  <c r="J82" i="5"/>
  <c r="T82" i="12"/>
  <c r="X82" i="12" s="1"/>
  <c r="J83" i="12"/>
  <c r="U81" i="12"/>
  <c r="AE82" i="12" s="1"/>
  <c r="W81" i="12"/>
  <c r="V81" i="12"/>
  <c r="E81" i="12" s="1"/>
  <c r="E81" i="5" s="1"/>
  <c r="Y81" i="12"/>
  <c r="H81" i="12" s="1"/>
  <c r="H81" i="5" s="1"/>
  <c r="X83" i="10"/>
  <c r="K83" i="10" s="1"/>
  <c r="J83" i="10"/>
  <c r="O83" i="10"/>
  <c r="A85" i="10"/>
  <c r="P85" i="10"/>
  <c r="B86" i="10"/>
  <c r="N84" i="10"/>
  <c r="X84" i="10" s="1"/>
  <c r="K84" i="10" s="1"/>
  <c r="M84" i="10"/>
  <c r="AC81" i="12" l="1"/>
  <c r="N82" i="5"/>
  <c r="Z81" i="12"/>
  <c r="I81" i="12" s="1"/>
  <c r="I81" i="5" s="1"/>
  <c r="G82" i="12"/>
  <c r="G82" i="5" s="1"/>
  <c r="AB81" i="12"/>
  <c r="O84" i="10"/>
  <c r="Q84" i="10" s="1"/>
  <c r="J84" i="10"/>
  <c r="L84" i="10"/>
  <c r="U82" i="12"/>
  <c r="AE83" i="12" s="1"/>
  <c r="Y82" i="12"/>
  <c r="H82" i="12" s="1"/>
  <c r="H82" i="5" s="1"/>
  <c r="V82" i="12"/>
  <c r="E82" i="12" s="1"/>
  <c r="E82" i="5" s="1"/>
  <c r="W82" i="12"/>
  <c r="F81" i="10"/>
  <c r="W81" i="10"/>
  <c r="H81" i="10" s="1"/>
  <c r="S82" i="10"/>
  <c r="V82" i="10"/>
  <c r="G82" i="10" s="1"/>
  <c r="T82" i="10"/>
  <c r="E82" i="10" s="1"/>
  <c r="U82" i="10"/>
  <c r="F81" i="12"/>
  <c r="F81" i="5" s="1"/>
  <c r="Q83" i="10"/>
  <c r="Y83" i="10"/>
  <c r="I84" i="10"/>
  <c r="R83" i="10"/>
  <c r="J83" i="5"/>
  <c r="T83" i="12"/>
  <c r="X83" i="12" s="1"/>
  <c r="J84" i="12"/>
  <c r="A86" i="10"/>
  <c r="P86" i="10"/>
  <c r="B87" i="10"/>
  <c r="N85" i="10"/>
  <c r="L85" i="10" s="1"/>
  <c r="M85" i="10"/>
  <c r="AC82" i="12" l="1"/>
  <c r="N83" i="5"/>
  <c r="Z82" i="12"/>
  <c r="I82" i="12" s="1"/>
  <c r="I82" i="5" s="1"/>
  <c r="G83" i="12"/>
  <c r="G83" i="5" s="1"/>
  <c r="AB82" i="12"/>
  <c r="X85" i="10"/>
  <c r="K85" i="10" s="1"/>
  <c r="O85" i="10"/>
  <c r="Q85" i="10" s="1"/>
  <c r="F82" i="12"/>
  <c r="F82" i="5" s="1"/>
  <c r="U83" i="12"/>
  <c r="AE84" i="12" s="1"/>
  <c r="V83" i="12"/>
  <c r="E83" i="12" s="1"/>
  <c r="E83" i="5" s="1"/>
  <c r="W83" i="12"/>
  <c r="Y83" i="12"/>
  <c r="H83" i="12" s="1"/>
  <c r="H83" i="5" s="1"/>
  <c r="J85" i="10"/>
  <c r="F82" i="10"/>
  <c r="W82" i="10"/>
  <c r="H82" i="10" s="1"/>
  <c r="J84" i="5"/>
  <c r="T84" i="12"/>
  <c r="X84" i="12" s="1"/>
  <c r="J85" i="12"/>
  <c r="S83" i="10"/>
  <c r="V83" i="10"/>
  <c r="G83" i="10" s="1"/>
  <c r="T83" i="10"/>
  <c r="E83" i="10" s="1"/>
  <c r="Y84" i="10"/>
  <c r="R84" i="10"/>
  <c r="I85" i="10"/>
  <c r="U83" i="10"/>
  <c r="A87" i="10"/>
  <c r="P87" i="10"/>
  <c r="B88" i="10"/>
  <c r="N86" i="10"/>
  <c r="M86" i="10"/>
  <c r="AC83" i="12" l="1"/>
  <c r="N84" i="5"/>
  <c r="G84" i="12"/>
  <c r="G84" i="5" s="1"/>
  <c r="Z83" i="12"/>
  <c r="I83" i="12" s="1"/>
  <c r="I83" i="5" s="1"/>
  <c r="AB83" i="12"/>
  <c r="U84" i="12"/>
  <c r="AE85" i="12" s="1"/>
  <c r="V84" i="12"/>
  <c r="E84" i="12" s="1"/>
  <c r="E84" i="5" s="1"/>
  <c r="Y84" i="12"/>
  <c r="H84" i="12" s="1"/>
  <c r="H84" i="5" s="1"/>
  <c r="W84" i="12"/>
  <c r="J85" i="5"/>
  <c r="T85" i="12"/>
  <c r="X85" i="12" s="1"/>
  <c r="J86" i="12"/>
  <c r="L86" i="10"/>
  <c r="J86" i="10"/>
  <c r="O86" i="10"/>
  <c r="F83" i="12"/>
  <c r="F83" i="5" s="1"/>
  <c r="W83" i="10"/>
  <c r="H83" i="10" s="1"/>
  <c r="F83" i="10"/>
  <c r="X86" i="10"/>
  <c r="K86" i="10" s="1"/>
  <c r="Y85" i="10"/>
  <c r="R85" i="10"/>
  <c r="I86" i="10"/>
  <c r="S84" i="10"/>
  <c r="T84" i="10"/>
  <c r="E84" i="10" s="1"/>
  <c r="U84" i="10"/>
  <c r="V84" i="10"/>
  <c r="G84" i="10" s="1"/>
  <c r="A88" i="10"/>
  <c r="P88" i="10"/>
  <c r="B89" i="10"/>
  <c r="N87" i="10"/>
  <c r="J87" i="10" s="1"/>
  <c r="M87" i="10"/>
  <c r="AC84" i="12" l="1"/>
  <c r="N85" i="5"/>
  <c r="G85" i="12"/>
  <c r="G85" i="5" s="1"/>
  <c r="Z84" i="12"/>
  <c r="I84" i="12" s="1"/>
  <c r="I84" i="5" s="1"/>
  <c r="AB84" i="12"/>
  <c r="O87" i="10"/>
  <c r="Q87" i="10" s="1"/>
  <c r="X87" i="10"/>
  <c r="K87" i="10" s="1"/>
  <c r="L87" i="10"/>
  <c r="F84" i="10"/>
  <c r="W84" i="10"/>
  <c r="H84" i="10" s="1"/>
  <c r="U85" i="12"/>
  <c r="AE86" i="12" s="1"/>
  <c r="V85" i="12"/>
  <c r="E85" i="12" s="1"/>
  <c r="E85" i="5" s="1"/>
  <c r="Y85" i="12"/>
  <c r="H85" i="12" s="1"/>
  <c r="H85" i="5" s="1"/>
  <c r="W85" i="12"/>
  <c r="F84" i="12"/>
  <c r="F84" i="5" s="1"/>
  <c r="J86" i="5"/>
  <c r="T86" i="12"/>
  <c r="X86" i="12" s="1"/>
  <c r="J87" i="12"/>
  <c r="Y86" i="10"/>
  <c r="I87" i="10"/>
  <c r="R86" i="10"/>
  <c r="U86" i="10" s="1"/>
  <c r="T85" i="10"/>
  <c r="E85" i="10" s="1"/>
  <c r="V85" i="10"/>
  <c r="G85" i="10" s="1"/>
  <c r="S85" i="10"/>
  <c r="U85" i="10"/>
  <c r="Q86" i="10"/>
  <c r="A89" i="10"/>
  <c r="P89" i="10"/>
  <c r="B90" i="10"/>
  <c r="N88" i="10"/>
  <c r="L88" i="10" s="1"/>
  <c r="M88" i="10"/>
  <c r="AC85" i="12" l="1"/>
  <c r="N86" i="5"/>
  <c r="Z85" i="12"/>
  <c r="I85" i="12" s="1"/>
  <c r="I85" i="5" s="1"/>
  <c r="G86" i="12"/>
  <c r="G86" i="5" s="1"/>
  <c r="AB85" i="12"/>
  <c r="O88" i="10"/>
  <c r="Q88" i="10" s="1"/>
  <c r="X88" i="10"/>
  <c r="K88" i="10" s="1"/>
  <c r="J87" i="5"/>
  <c r="J88" i="12"/>
  <c r="T87" i="12"/>
  <c r="X87" i="12" s="1"/>
  <c r="Y87" i="10"/>
  <c r="R87" i="10"/>
  <c r="I88" i="10"/>
  <c r="F85" i="12"/>
  <c r="F85" i="5" s="1"/>
  <c r="F86" i="10"/>
  <c r="F85" i="10"/>
  <c r="W85" i="10"/>
  <c r="H85" i="10" s="1"/>
  <c r="U86" i="12"/>
  <c r="AE87" i="12" s="1"/>
  <c r="Y86" i="12"/>
  <c r="H86" i="12" s="1"/>
  <c r="H86" i="5" s="1"/>
  <c r="V86" i="12"/>
  <c r="E86" i="12" s="1"/>
  <c r="E86" i="5" s="1"/>
  <c r="W86" i="12"/>
  <c r="S86" i="10"/>
  <c r="V86" i="10"/>
  <c r="G86" i="10" s="1"/>
  <c r="T86" i="10"/>
  <c r="E86" i="10" s="1"/>
  <c r="J88" i="10"/>
  <c r="A90" i="10"/>
  <c r="P90" i="10"/>
  <c r="B91" i="10"/>
  <c r="N89" i="10"/>
  <c r="L89" i="10" s="1"/>
  <c r="M89" i="10"/>
  <c r="AC86" i="12" l="1"/>
  <c r="N87" i="5"/>
  <c r="W86" i="10"/>
  <c r="H86" i="10" s="1"/>
  <c r="Z86" i="12"/>
  <c r="I86" i="12" s="1"/>
  <c r="I86" i="5" s="1"/>
  <c r="G87" i="12"/>
  <c r="G87" i="5" s="1"/>
  <c r="AB86" i="12"/>
  <c r="O89" i="10"/>
  <c r="Q89" i="10" s="1"/>
  <c r="X89" i="10"/>
  <c r="K89" i="10" s="1"/>
  <c r="T87" i="10"/>
  <c r="E87" i="10" s="1"/>
  <c r="S87" i="10"/>
  <c r="U87" i="10"/>
  <c r="V87" i="10"/>
  <c r="G87" i="10" s="1"/>
  <c r="U87" i="12"/>
  <c r="AE88" i="12" s="1"/>
  <c r="V87" i="12"/>
  <c r="E87" i="12" s="1"/>
  <c r="E87" i="5" s="1"/>
  <c r="Y87" i="12"/>
  <c r="H87" i="12" s="1"/>
  <c r="H87" i="5" s="1"/>
  <c r="W87" i="12"/>
  <c r="J88" i="5"/>
  <c r="T88" i="12"/>
  <c r="X88" i="12" s="1"/>
  <c r="J89" i="12"/>
  <c r="F86" i="12"/>
  <c r="F86" i="5" s="1"/>
  <c r="Y88" i="10"/>
  <c r="R88" i="10"/>
  <c r="I89" i="10"/>
  <c r="J89" i="10"/>
  <c r="A91" i="10"/>
  <c r="P91" i="10"/>
  <c r="B92" i="10"/>
  <c r="N90" i="10"/>
  <c r="L90" i="10" s="1"/>
  <c r="M90" i="10"/>
  <c r="AC87" i="12" l="1"/>
  <c r="N88" i="5"/>
  <c r="Z87" i="12"/>
  <c r="I87" i="12" s="1"/>
  <c r="I87" i="5" s="1"/>
  <c r="G88" i="12"/>
  <c r="G88" i="5" s="1"/>
  <c r="AB87" i="12"/>
  <c r="F87" i="12"/>
  <c r="F87" i="5" s="1"/>
  <c r="U88" i="12"/>
  <c r="AE89" i="12" s="1"/>
  <c r="V88" i="12"/>
  <c r="E88" i="12" s="1"/>
  <c r="E88" i="5" s="1"/>
  <c r="Y88" i="12"/>
  <c r="H88" i="12" s="1"/>
  <c r="H88" i="5" s="1"/>
  <c r="W88" i="12"/>
  <c r="O90" i="10"/>
  <c r="J89" i="5"/>
  <c r="J90" i="12"/>
  <c r="T89" i="12"/>
  <c r="X89" i="12" s="1"/>
  <c r="F87" i="10"/>
  <c r="W87" i="10"/>
  <c r="H87" i="10" s="1"/>
  <c r="J90" i="10"/>
  <c r="X90" i="10"/>
  <c r="K90" i="10" s="1"/>
  <c r="Y89" i="10"/>
  <c r="I90" i="10"/>
  <c r="R89" i="10"/>
  <c r="T88" i="10"/>
  <c r="E88" i="10" s="1"/>
  <c r="V88" i="10"/>
  <c r="G88" i="10" s="1"/>
  <c r="S88" i="10"/>
  <c r="U88" i="10"/>
  <c r="P92" i="10"/>
  <c r="B93" i="10"/>
  <c r="A92" i="10"/>
  <c r="N91" i="10"/>
  <c r="O91" i="10" s="1"/>
  <c r="M91" i="10"/>
  <c r="AC88" i="12" l="1"/>
  <c r="N89" i="5"/>
  <c r="G89" i="12"/>
  <c r="G89" i="5" s="1"/>
  <c r="Z88" i="12"/>
  <c r="AB88" i="12"/>
  <c r="L91" i="10"/>
  <c r="X91" i="10"/>
  <c r="K91" i="10" s="1"/>
  <c r="U89" i="12"/>
  <c r="AE90" i="12" s="1"/>
  <c r="Y89" i="12"/>
  <c r="H89" i="12" s="1"/>
  <c r="H89" i="5" s="1"/>
  <c r="V89" i="12"/>
  <c r="E89" i="12" s="1"/>
  <c r="E89" i="5" s="1"/>
  <c r="W89" i="12"/>
  <c r="J90" i="5"/>
  <c r="J91" i="12"/>
  <c r="T90" i="12"/>
  <c r="X90" i="12" s="1"/>
  <c r="Q90" i="10"/>
  <c r="Y90" i="10"/>
  <c r="R90" i="10"/>
  <c r="U90" i="10" s="1"/>
  <c r="I91" i="10"/>
  <c r="J91" i="10"/>
  <c r="I88" i="12"/>
  <c r="I88" i="5" s="1"/>
  <c r="F88" i="12"/>
  <c r="F88" i="5" s="1"/>
  <c r="F88" i="10"/>
  <c r="W88" i="10"/>
  <c r="H88" i="10" s="1"/>
  <c r="Q91" i="10"/>
  <c r="T89" i="10"/>
  <c r="E89" i="10" s="1"/>
  <c r="V89" i="10"/>
  <c r="G89" i="10" s="1"/>
  <c r="S89" i="10"/>
  <c r="U89" i="10"/>
  <c r="P93" i="10"/>
  <c r="B94" i="10"/>
  <c r="A93" i="10"/>
  <c r="N92" i="10"/>
  <c r="L92" i="10" s="1"/>
  <c r="M92" i="10"/>
  <c r="AC89" i="12" l="1"/>
  <c r="N90" i="5"/>
  <c r="Z89" i="12"/>
  <c r="I89" i="12" s="1"/>
  <c r="I89" i="5" s="1"/>
  <c r="G90" i="12"/>
  <c r="G90" i="5" s="1"/>
  <c r="AB89" i="12"/>
  <c r="F90" i="10"/>
  <c r="Y91" i="10"/>
  <c r="R91" i="10"/>
  <c r="I92" i="10"/>
  <c r="J91" i="5"/>
  <c r="J92" i="12"/>
  <c r="T91" i="12"/>
  <c r="X91" i="12" s="1"/>
  <c r="F89" i="12"/>
  <c r="F89" i="5" s="1"/>
  <c r="U90" i="12"/>
  <c r="AE91" i="12" s="1"/>
  <c r="Y90" i="12"/>
  <c r="H90" i="12" s="1"/>
  <c r="H90" i="5" s="1"/>
  <c r="W90" i="12"/>
  <c r="V90" i="12"/>
  <c r="E90" i="12" s="1"/>
  <c r="E90" i="5" s="1"/>
  <c r="O92" i="10"/>
  <c r="W89" i="10"/>
  <c r="H89" i="10" s="1"/>
  <c r="F89" i="10"/>
  <c r="S90" i="10"/>
  <c r="T90" i="10"/>
  <c r="E90" i="10" s="1"/>
  <c r="V90" i="10"/>
  <c r="G90" i="10" s="1"/>
  <c r="X92" i="10"/>
  <c r="K92" i="10" s="1"/>
  <c r="J92" i="10"/>
  <c r="P94" i="10"/>
  <c r="B95" i="10"/>
  <c r="A94" i="10"/>
  <c r="N93" i="10"/>
  <c r="X93" i="10" s="1"/>
  <c r="K93" i="10" s="1"/>
  <c r="M93" i="10"/>
  <c r="AC90" i="12" l="1"/>
  <c r="N91" i="5"/>
  <c r="G91" i="12"/>
  <c r="G91" i="5" s="1"/>
  <c r="Z90" i="12"/>
  <c r="I90" i="12" s="1"/>
  <c r="I90" i="5" s="1"/>
  <c r="AB90" i="12"/>
  <c r="F90" i="12"/>
  <c r="F90" i="5" s="1"/>
  <c r="U91" i="12"/>
  <c r="AE92" i="12" s="1"/>
  <c r="V91" i="12"/>
  <c r="E91" i="12" s="1"/>
  <c r="E91" i="5" s="1"/>
  <c r="Y91" i="12"/>
  <c r="H91" i="12" s="1"/>
  <c r="H91" i="5" s="1"/>
  <c r="W91" i="12"/>
  <c r="S91" i="10"/>
  <c r="T91" i="10"/>
  <c r="E91" i="10" s="1"/>
  <c r="U91" i="10"/>
  <c r="V91" i="10"/>
  <c r="G91" i="10" s="1"/>
  <c r="J92" i="5"/>
  <c r="T92" i="12"/>
  <c r="X92" i="12" s="1"/>
  <c r="J93" i="12"/>
  <c r="L93" i="10"/>
  <c r="J93" i="10"/>
  <c r="Y92" i="10"/>
  <c r="R92" i="10"/>
  <c r="I93" i="10"/>
  <c r="W90" i="10"/>
  <c r="H90" i="10" s="1"/>
  <c r="O93" i="10"/>
  <c r="U92" i="10"/>
  <c r="Q92" i="10"/>
  <c r="B96" i="10"/>
  <c r="P95" i="10"/>
  <c r="A95" i="10"/>
  <c r="N94" i="10"/>
  <c r="X94" i="10" s="1"/>
  <c r="K94" i="10" s="1"/>
  <c r="M94" i="10"/>
  <c r="AC91" i="12" l="1"/>
  <c r="N92" i="5"/>
  <c r="G92" i="12"/>
  <c r="G92" i="5" s="1"/>
  <c r="Z91" i="12"/>
  <c r="I91" i="12" s="1"/>
  <c r="I91" i="5" s="1"/>
  <c r="AB91" i="12"/>
  <c r="U92" i="12"/>
  <c r="AE93" i="12" s="1"/>
  <c r="Y92" i="12"/>
  <c r="H92" i="12" s="1"/>
  <c r="H92" i="5" s="1"/>
  <c r="V92" i="12"/>
  <c r="E92" i="12" s="1"/>
  <c r="E92" i="5" s="1"/>
  <c r="W92" i="12"/>
  <c r="F91" i="12"/>
  <c r="F91" i="5" s="1"/>
  <c r="F92" i="10"/>
  <c r="F91" i="10"/>
  <c r="W91" i="10"/>
  <c r="H91" i="10" s="1"/>
  <c r="J94" i="10"/>
  <c r="O94" i="10"/>
  <c r="L94" i="10"/>
  <c r="Q93" i="10"/>
  <c r="Y93" i="10"/>
  <c r="I94" i="10"/>
  <c r="R93" i="10"/>
  <c r="U93" i="10" s="1"/>
  <c r="S92" i="10"/>
  <c r="T92" i="10"/>
  <c r="E92" i="10" s="1"/>
  <c r="V92" i="10"/>
  <c r="G92" i="10" s="1"/>
  <c r="J93" i="5"/>
  <c r="T93" i="12"/>
  <c r="X93" i="12" s="1"/>
  <c r="J94" i="12"/>
  <c r="N95" i="10"/>
  <c r="L95" i="10" s="1"/>
  <c r="M95" i="10"/>
  <c r="B97" i="10"/>
  <c r="P96" i="10"/>
  <c r="A96" i="10"/>
  <c r="AC92" i="12" l="1"/>
  <c r="N93" i="5"/>
  <c r="G93" i="12"/>
  <c r="G93" i="5" s="1"/>
  <c r="Z92" i="12"/>
  <c r="I92" i="12" s="1"/>
  <c r="AB92" i="12"/>
  <c r="J95" i="10"/>
  <c r="X95" i="10"/>
  <c r="K95" i="10" s="1"/>
  <c r="F93" i="10"/>
  <c r="U93" i="12"/>
  <c r="AE94" i="12" s="1"/>
  <c r="Y93" i="12"/>
  <c r="H93" i="12" s="1"/>
  <c r="H93" i="5" s="1"/>
  <c r="V93" i="12"/>
  <c r="E93" i="12" s="1"/>
  <c r="E93" i="5" s="1"/>
  <c r="W93" i="12"/>
  <c r="J94" i="5"/>
  <c r="J95" i="12"/>
  <c r="T94" i="12"/>
  <c r="X94" i="12" s="1"/>
  <c r="F92" i="12"/>
  <c r="F92" i="5" s="1"/>
  <c r="Q94" i="10"/>
  <c r="W92" i="10"/>
  <c r="H92" i="10" s="1"/>
  <c r="Y94" i="10"/>
  <c r="I95" i="10"/>
  <c r="R94" i="10"/>
  <c r="U94" i="10" s="1"/>
  <c r="S93" i="10"/>
  <c r="T93" i="10"/>
  <c r="E93" i="10" s="1"/>
  <c r="V93" i="10"/>
  <c r="G93" i="10" s="1"/>
  <c r="O95" i="10"/>
  <c r="B98" i="10"/>
  <c r="A97" i="10"/>
  <c r="P97" i="10"/>
  <c r="N96" i="10"/>
  <c r="X96" i="10" s="1"/>
  <c r="K96" i="10" s="1"/>
  <c r="M96" i="10"/>
  <c r="AC93" i="12" l="1"/>
  <c r="N94" i="5"/>
  <c r="Z93" i="12"/>
  <c r="I93" i="12" s="1"/>
  <c r="I93" i="5" s="1"/>
  <c r="G94" i="12"/>
  <c r="G94" i="5" s="1"/>
  <c r="I92" i="5"/>
  <c r="H38" i="7"/>
  <c r="AB93" i="12"/>
  <c r="O96" i="10"/>
  <c r="Q96" i="10" s="1"/>
  <c r="F94" i="10"/>
  <c r="J95" i="5"/>
  <c r="T95" i="12"/>
  <c r="X95" i="12" s="1"/>
  <c r="J96" i="12"/>
  <c r="F93" i="12"/>
  <c r="F93" i="5" s="1"/>
  <c r="U94" i="12"/>
  <c r="AE95" i="12" s="1"/>
  <c r="Y94" i="12"/>
  <c r="H94" i="12" s="1"/>
  <c r="H94" i="5" s="1"/>
  <c r="V94" i="12"/>
  <c r="E94" i="12" s="1"/>
  <c r="E94" i="5" s="1"/>
  <c r="W94" i="12"/>
  <c r="Q95" i="10"/>
  <c r="S94" i="10"/>
  <c r="T94" i="10"/>
  <c r="E94" i="10" s="1"/>
  <c r="V94" i="10"/>
  <c r="G94" i="10" s="1"/>
  <c r="J96" i="10"/>
  <c r="L96" i="10"/>
  <c r="Y95" i="10"/>
  <c r="I96" i="10"/>
  <c r="R95" i="10"/>
  <c r="U95" i="10" s="1"/>
  <c r="W93" i="10"/>
  <c r="H93" i="10" s="1"/>
  <c r="N97" i="10"/>
  <c r="X97" i="10" s="1"/>
  <c r="K97" i="10" s="1"/>
  <c r="M97" i="10"/>
  <c r="B99" i="10"/>
  <c r="P98" i="10"/>
  <c r="A98" i="10"/>
  <c r="AC94" i="12" l="1"/>
  <c r="N95" i="5"/>
  <c r="G95" i="12"/>
  <c r="G95" i="5" s="1"/>
  <c r="Z94" i="12"/>
  <c r="I94" i="12" s="1"/>
  <c r="I94" i="5" s="1"/>
  <c r="AB94" i="12"/>
  <c r="O97" i="10"/>
  <c r="Q97" i="10" s="1"/>
  <c r="L97" i="10"/>
  <c r="J97" i="10"/>
  <c r="F94" i="12"/>
  <c r="F94" i="5" s="1"/>
  <c r="U95" i="12"/>
  <c r="Y95" i="12"/>
  <c r="H95" i="12" s="1"/>
  <c r="H95" i="5" s="1"/>
  <c r="V95" i="12"/>
  <c r="E95" i="12" s="1"/>
  <c r="E95" i="5" s="1"/>
  <c r="W95" i="12"/>
  <c r="J96" i="5"/>
  <c r="J97" i="12"/>
  <c r="T96" i="12"/>
  <c r="X96" i="12" s="1"/>
  <c r="S95" i="10"/>
  <c r="T95" i="10"/>
  <c r="E95" i="10" s="1"/>
  <c r="V95" i="10"/>
  <c r="G95" i="10" s="1"/>
  <c r="Y96" i="10"/>
  <c r="I97" i="10"/>
  <c r="R96" i="10"/>
  <c r="F95" i="10"/>
  <c r="W94" i="10"/>
  <c r="H94" i="10" s="1"/>
  <c r="N98" i="10"/>
  <c r="O98" i="10" s="1"/>
  <c r="Q98" i="10" s="1"/>
  <c r="M98" i="10"/>
  <c r="B100" i="10"/>
  <c r="A99" i="10"/>
  <c r="P99" i="10"/>
  <c r="AE96" i="12" l="1"/>
  <c r="N96" i="5" s="1"/>
  <c r="AB95" i="12"/>
  <c r="AC95" i="12"/>
  <c r="G96" i="12"/>
  <c r="G96" i="5" s="1"/>
  <c r="Z95" i="12"/>
  <c r="I95" i="12" s="1"/>
  <c r="I95" i="5" s="1"/>
  <c r="U96" i="12"/>
  <c r="AE97" i="12" s="1"/>
  <c r="V96" i="12"/>
  <c r="E96" i="12" s="1"/>
  <c r="E96" i="5" s="1"/>
  <c r="Y96" i="12"/>
  <c r="H96" i="12" s="1"/>
  <c r="H96" i="5" s="1"/>
  <c r="W96" i="12"/>
  <c r="Y97" i="10"/>
  <c r="R97" i="10"/>
  <c r="I98" i="10"/>
  <c r="J97" i="5"/>
  <c r="J98" i="12"/>
  <c r="T97" i="12"/>
  <c r="X97" i="12" s="1"/>
  <c r="L98" i="10"/>
  <c r="J98" i="10"/>
  <c r="F95" i="12"/>
  <c r="F95" i="5" s="1"/>
  <c r="W95" i="10"/>
  <c r="H95" i="10" s="1"/>
  <c r="X98" i="10"/>
  <c r="K98" i="10" s="1"/>
  <c r="S96" i="10"/>
  <c r="U96" i="10"/>
  <c r="T96" i="10"/>
  <c r="E96" i="10" s="1"/>
  <c r="V96" i="10"/>
  <c r="G96" i="10" s="1"/>
  <c r="B101" i="10"/>
  <c r="P100" i="10"/>
  <c r="A100" i="10"/>
  <c r="N99" i="10"/>
  <c r="X99" i="10" s="1"/>
  <c r="K99" i="10" s="1"/>
  <c r="M99" i="10"/>
  <c r="AC96" i="12" l="1"/>
  <c r="N97" i="5"/>
  <c r="G97" i="12"/>
  <c r="G97" i="5" s="1"/>
  <c r="Z96" i="12"/>
  <c r="I96" i="12" s="1"/>
  <c r="I96" i="5" s="1"/>
  <c r="AB96" i="12"/>
  <c r="O99" i="10"/>
  <c r="Q99" i="10" s="1"/>
  <c r="V97" i="10"/>
  <c r="G97" i="10" s="1"/>
  <c r="S97" i="10"/>
  <c r="T97" i="10"/>
  <c r="E97" i="10" s="1"/>
  <c r="U97" i="10"/>
  <c r="F96" i="12"/>
  <c r="F96" i="5" s="1"/>
  <c r="V97" i="12"/>
  <c r="E97" i="12" s="1"/>
  <c r="E97" i="5" s="1"/>
  <c r="U97" i="12"/>
  <c r="AE98" i="12" s="1"/>
  <c r="Y97" i="12"/>
  <c r="H97" i="12" s="1"/>
  <c r="H97" i="5" s="1"/>
  <c r="W97" i="12"/>
  <c r="Y98" i="10"/>
  <c r="I99" i="10"/>
  <c r="R98" i="10"/>
  <c r="F96" i="10"/>
  <c r="W96" i="10"/>
  <c r="H96" i="10" s="1"/>
  <c r="J98" i="5"/>
  <c r="T98" i="12"/>
  <c r="X98" i="12" s="1"/>
  <c r="J99" i="12"/>
  <c r="L99" i="10"/>
  <c r="J99" i="10"/>
  <c r="N100" i="10"/>
  <c r="L100" i="10" s="1"/>
  <c r="M100" i="10"/>
  <c r="B102" i="10"/>
  <c r="A101" i="10"/>
  <c r="P101" i="10"/>
  <c r="AC97" i="12" l="1"/>
  <c r="N98" i="5"/>
  <c r="G98" i="12"/>
  <c r="G98" i="5" s="1"/>
  <c r="Z97" i="12"/>
  <c r="I97" i="12" s="1"/>
  <c r="I97" i="5" s="1"/>
  <c r="AB97" i="12"/>
  <c r="Y99" i="10"/>
  <c r="R99" i="10"/>
  <c r="I100" i="10"/>
  <c r="V98" i="10"/>
  <c r="G98" i="10" s="1"/>
  <c r="S98" i="10"/>
  <c r="U98" i="10"/>
  <c r="T98" i="10"/>
  <c r="E98" i="10" s="1"/>
  <c r="F97" i="12"/>
  <c r="F97" i="5" s="1"/>
  <c r="W97" i="10"/>
  <c r="H97" i="10" s="1"/>
  <c r="F97" i="10"/>
  <c r="O100" i="10"/>
  <c r="U98" i="12"/>
  <c r="AE99" i="12" s="1"/>
  <c r="V98" i="12"/>
  <c r="E98" i="12" s="1"/>
  <c r="E98" i="5" s="1"/>
  <c r="Y98" i="12"/>
  <c r="H98" i="12" s="1"/>
  <c r="H98" i="5" s="1"/>
  <c r="W98" i="12"/>
  <c r="J99" i="5"/>
  <c r="T99" i="12"/>
  <c r="X99" i="12" s="1"/>
  <c r="J100" i="12"/>
  <c r="X100" i="10"/>
  <c r="K100" i="10" s="1"/>
  <c r="J100" i="10"/>
  <c r="N101" i="10"/>
  <c r="M101" i="10"/>
  <c r="B103" i="10"/>
  <c r="P102" i="10"/>
  <c r="A102" i="10"/>
  <c r="AC98" i="12" l="1"/>
  <c r="N99" i="5"/>
  <c r="G99" i="12"/>
  <c r="G99" i="5" s="1"/>
  <c r="Z98" i="12"/>
  <c r="I98" i="12" s="1"/>
  <c r="I98" i="5" s="1"/>
  <c r="AB98" i="12"/>
  <c r="O101" i="10"/>
  <c r="Q100" i="10"/>
  <c r="W98" i="10"/>
  <c r="H98" i="10" s="1"/>
  <c r="F98" i="10"/>
  <c r="J101" i="10"/>
  <c r="U99" i="12"/>
  <c r="V99" i="12"/>
  <c r="E99" i="12" s="1"/>
  <c r="E99" i="5" s="1"/>
  <c r="Y99" i="12"/>
  <c r="H99" i="12" s="1"/>
  <c r="H99" i="5" s="1"/>
  <c r="W99" i="12"/>
  <c r="F98" i="12"/>
  <c r="F98" i="5" s="1"/>
  <c r="Y100" i="10"/>
  <c r="R100" i="10"/>
  <c r="I101" i="10"/>
  <c r="L101" i="10"/>
  <c r="J100" i="5"/>
  <c r="T100" i="12"/>
  <c r="X100" i="12" s="1"/>
  <c r="J101" i="12"/>
  <c r="S99" i="10"/>
  <c r="T99" i="10"/>
  <c r="E99" i="10" s="1"/>
  <c r="V99" i="10"/>
  <c r="G99" i="10" s="1"/>
  <c r="U99" i="10"/>
  <c r="X101" i="10"/>
  <c r="K101" i="10" s="1"/>
  <c r="B104" i="10"/>
  <c r="A103" i="10"/>
  <c r="P103" i="10"/>
  <c r="N102" i="10"/>
  <c r="X102" i="10" s="1"/>
  <c r="K102" i="10" s="1"/>
  <c r="M102" i="10"/>
  <c r="AE100" i="12" l="1"/>
  <c r="N100" i="5" s="1"/>
  <c r="AB99" i="12"/>
  <c r="AC99" i="12"/>
  <c r="G100" i="12"/>
  <c r="G100" i="5" s="1"/>
  <c r="Z99" i="12"/>
  <c r="I99" i="12" s="1"/>
  <c r="I99" i="5" s="1"/>
  <c r="S100" i="10"/>
  <c r="V100" i="10"/>
  <c r="G100" i="10" s="1"/>
  <c r="T100" i="10"/>
  <c r="E100" i="10" s="1"/>
  <c r="L102" i="10"/>
  <c r="F99" i="12"/>
  <c r="F99" i="5" s="1"/>
  <c r="O102" i="10"/>
  <c r="U100" i="12"/>
  <c r="V100" i="12"/>
  <c r="E100" i="12" s="1"/>
  <c r="E100" i="5" s="1"/>
  <c r="Y100" i="12"/>
  <c r="H100" i="12" s="1"/>
  <c r="H100" i="5" s="1"/>
  <c r="W100" i="12"/>
  <c r="U100" i="10"/>
  <c r="F99" i="10"/>
  <c r="W99" i="10"/>
  <c r="H99" i="10" s="1"/>
  <c r="J102" i="10"/>
  <c r="J101" i="5"/>
  <c r="J102" i="12"/>
  <c r="T101" i="12"/>
  <c r="X101" i="12" s="1"/>
  <c r="Q101" i="10"/>
  <c r="Y101" i="10"/>
  <c r="R101" i="10"/>
  <c r="I102" i="10"/>
  <c r="N103" i="10"/>
  <c r="J103" i="10" s="1"/>
  <c r="M103" i="10"/>
  <c r="B105" i="10"/>
  <c r="P104" i="10"/>
  <c r="A104" i="10"/>
  <c r="AE101" i="12" l="1"/>
  <c r="N101" i="5" s="1"/>
  <c r="AB100" i="12"/>
  <c r="AC100" i="12"/>
  <c r="G101" i="12"/>
  <c r="G101" i="5" s="1"/>
  <c r="Z100" i="12"/>
  <c r="I100" i="12" s="1"/>
  <c r="I100" i="5" s="1"/>
  <c r="O103" i="10"/>
  <c r="Q103" i="10" s="1"/>
  <c r="L103" i="10"/>
  <c r="F100" i="12"/>
  <c r="F100" i="5" s="1"/>
  <c r="Q102" i="10"/>
  <c r="J102" i="5"/>
  <c r="T102" i="12"/>
  <c r="X102" i="12" s="1"/>
  <c r="J103" i="12"/>
  <c r="W100" i="10"/>
  <c r="H100" i="10" s="1"/>
  <c r="F100" i="10"/>
  <c r="Y102" i="10"/>
  <c r="R102" i="10"/>
  <c r="I103" i="10"/>
  <c r="S101" i="10"/>
  <c r="V101" i="10"/>
  <c r="G101" i="10" s="1"/>
  <c r="T101" i="10"/>
  <c r="E101" i="10" s="1"/>
  <c r="U101" i="10"/>
  <c r="U101" i="12"/>
  <c r="V101" i="12"/>
  <c r="E101" i="12" s="1"/>
  <c r="E101" i="5" s="1"/>
  <c r="Y101" i="12"/>
  <c r="H101" i="12" s="1"/>
  <c r="H101" i="5" s="1"/>
  <c r="W101" i="12"/>
  <c r="X103" i="10"/>
  <c r="K103" i="10" s="1"/>
  <c r="B106" i="10"/>
  <c r="A105" i="10"/>
  <c r="P105" i="10"/>
  <c r="N104" i="10"/>
  <c r="L104" i="10" s="1"/>
  <c r="M104" i="10"/>
  <c r="AE102" i="12" l="1"/>
  <c r="N102" i="5" s="1"/>
  <c r="AB101" i="12"/>
  <c r="AC101" i="12"/>
  <c r="G102" i="12"/>
  <c r="G102" i="5" s="1"/>
  <c r="Z101" i="12"/>
  <c r="I101" i="12" s="1"/>
  <c r="I101" i="5" s="1"/>
  <c r="S102" i="10"/>
  <c r="T102" i="10"/>
  <c r="E102" i="10" s="1"/>
  <c r="V102" i="10"/>
  <c r="G102" i="10" s="1"/>
  <c r="Y103" i="10"/>
  <c r="I104" i="10"/>
  <c r="R103" i="10"/>
  <c r="J103" i="5"/>
  <c r="T103" i="12"/>
  <c r="X103" i="12" s="1"/>
  <c r="J104" i="12"/>
  <c r="X104" i="10"/>
  <c r="K104" i="10" s="1"/>
  <c r="U102" i="10"/>
  <c r="Y102" i="12"/>
  <c r="H102" i="12" s="1"/>
  <c r="H102" i="5" s="1"/>
  <c r="U102" i="12"/>
  <c r="V102" i="12"/>
  <c r="E102" i="12" s="1"/>
  <c r="E102" i="5" s="1"/>
  <c r="W102" i="12"/>
  <c r="F101" i="12"/>
  <c r="F101" i="5" s="1"/>
  <c r="O104" i="10"/>
  <c r="W101" i="10"/>
  <c r="H101" i="10" s="1"/>
  <c r="F101" i="10"/>
  <c r="J104" i="10"/>
  <c r="N105" i="10"/>
  <c r="M105" i="10"/>
  <c r="B107" i="10"/>
  <c r="P106" i="10"/>
  <c r="A106" i="10"/>
  <c r="AE103" i="12" l="1"/>
  <c r="N103" i="5" s="1"/>
  <c r="AB102" i="12"/>
  <c r="AC102" i="12"/>
  <c r="G103" i="12"/>
  <c r="G103" i="5" s="1"/>
  <c r="Z102" i="12"/>
  <c r="I102" i="12" s="1"/>
  <c r="I102" i="5" s="1"/>
  <c r="X105" i="10"/>
  <c r="K105" i="10" s="1"/>
  <c r="W102" i="10"/>
  <c r="H102" i="10" s="1"/>
  <c r="F102" i="10"/>
  <c r="Y104" i="10"/>
  <c r="R104" i="10"/>
  <c r="U104" i="10" s="1"/>
  <c r="I105" i="10"/>
  <c r="J104" i="5"/>
  <c r="T104" i="12"/>
  <c r="X104" i="12" s="1"/>
  <c r="J105" i="12"/>
  <c r="V103" i="10"/>
  <c r="G103" i="10" s="1"/>
  <c r="S103" i="10"/>
  <c r="T103" i="10"/>
  <c r="E103" i="10" s="1"/>
  <c r="U103" i="10"/>
  <c r="J105" i="10"/>
  <c r="O105" i="10"/>
  <c r="U103" i="12"/>
  <c r="V103" i="12"/>
  <c r="E103" i="12" s="1"/>
  <c r="E103" i="5" s="1"/>
  <c r="Y103" i="12"/>
  <c r="H103" i="12" s="1"/>
  <c r="H103" i="5" s="1"/>
  <c r="W103" i="12"/>
  <c r="L105" i="10"/>
  <c r="Q104" i="10"/>
  <c r="F102" i="12"/>
  <c r="F102" i="5" s="1"/>
  <c r="B108" i="10"/>
  <c r="A107" i="10"/>
  <c r="P107" i="10"/>
  <c r="N106" i="10"/>
  <c r="J106" i="10" s="1"/>
  <c r="M106" i="10"/>
  <c r="AE104" i="12" l="1"/>
  <c r="N104" i="5" s="1"/>
  <c r="AB103" i="12"/>
  <c r="AC103" i="12"/>
  <c r="G104" i="12"/>
  <c r="G104" i="5" s="1"/>
  <c r="Z103" i="12"/>
  <c r="I103" i="12" s="1"/>
  <c r="I103" i="5" s="1"/>
  <c r="X106" i="10"/>
  <c r="K106" i="10" s="1"/>
  <c r="O106" i="10"/>
  <c r="Q106" i="10" s="1"/>
  <c r="S104" i="10"/>
  <c r="V104" i="10"/>
  <c r="G104" i="10" s="1"/>
  <c r="T104" i="10"/>
  <c r="E104" i="10" s="1"/>
  <c r="Y105" i="10"/>
  <c r="R105" i="10"/>
  <c r="I106" i="10"/>
  <c r="F103" i="12"/>
  <c r="F103" i="5" s="1"/>
  <c r="L106" i="10"/>
  <c r="F103" i="10"/>
  <c r="W103" i="10"/>
  <c r="H103" i="10" s="1"/>
  <c r="V104" i="12"/>
  <c r="E104" i="12" s="1"/>
  <c r="E104" i="5" s="1"/>
  <c r="U104" i="12"/>
  <c r="Y104" i="12"/>
  <c r="H104" i="12" s="1"/>
  <c r="H104" i="5" s="1"/>
  <c r="W104" i="12"/>
  <c r="F104" i="10"/>
  <c r="Q105" i="10"/>
  <c r="J105" i="5"/>
  <c r="J106" i="12"/>
  <c r="T105" i="12"/>
  <c r="X105" i="12" s="1"/>
  <c r="N107" i="10"/>
  <c r="L107" i="10" s="1"/>
  <c r="M107" i="10"/>
  <c r="B109" i="10"/>
  <c r="P108" i="10"/>
  <c r="A108" i="10"/>
  <c r="AE105" i="12" l="1"/>
  <c r="N105" i="5" s="1"/>
  <c r="AB104" i="12"/>
  <c r="AC104" i="12"/>
  <c r="G105" i="12"/>
  <c r="G105" i="5" s="1"/>
  <c r="Z104" i="12"/>
  <c r="I104" i="12" s="1"/>
  <c r="I104" i="5" s="1"/>
  <c r="W104" i="10"/>
  <c r="H104" i="10" s="1"/>
  <c r="X107" i="10"/>
  <c r="K107" i="10" s="1"/>
  <c r="U105" i="12"/>
  <c r="Y105" i="12"/>
  <c r="H105" i="12" s="1"/>
  <c r="H105" i="5" s="1"/>
  <c r="V105" i="12"/>
  <c r="E105" i="12" s="1"/>
  <c r="E105" i="5" s="1"/>
  <c r="W105" i="12"/>
  <c r="J106" i="5"/>
  <c r="J107" i="12"/>
  <c r="T106" i="12"/>
  <c r="X106" i="12" s="1"/>
  <c r="O107" i="10"/>
  <c r="S105" i="10"/>
  <c r="V105" i="10"/>
  <c r="G105" i="10" s="1"/>
  <c r="T105" i="10"/>
  <c r="E105" i="10" s="1"/>
  <c r="Y106" i="10"/>
  <c r="R106" i="10"/>
  <c r="I107" i="10"/>
  <c r="U105" i="10"/>
  <c r="J107" i="10"/>
  <c r="F104" i="12"/>
  <c r="F104" i="5" s="1"/>
  <c r="A109" i="10"/>
  <c r="P109" i="10"/>
  <c r="N108" i="10"/>
  <c r="L108" i="10" s="1"/>
  <c r="M108" i="10"/>
  <c r="AE106" i="12" l="1"/>
  <c r="N106" i="5" s="1"/>
  <c r="AB105" i="12"/>
  <c r="AC105" i="12"/>
  <c r="Z105" i="12"/>
  <c r="I105" i="12" s="1"/>
  <c r="I105" i="5" s="1"/>
  <c r="G106" i="12"/>
  <c r="G106" i="5" s="1"/>
  <c r="O108" i="10"/>
  <c r="Q108" i="10" s="1"/>
  <c r="J108" i="10"/>
  <c r="F105" i="12"/>
  <c r="F105" i="5" s="1"/>
  <c r="Q107" i="10"/>
  <c r="U106" i="12"/>
  <c r="V106" i="12"/>
  <c r="E106" i="12" s="1"/>
  <c r="E106" i="5" s="1"/>
  <c r="Y106" i="12"/>
  <c r="H106" i="12" s="1"/>
  <c r="H106" i="5" s="1"/>
  <c r="W106" i="12"/>
  <c r="J107" i="5"/>
  <c r="T107" i="12"/>
  <c r="X107" i="12" s="1"/>
  <c r="J108" i="12"/>
  <c r="Y107" i="10"/>
  <c r="R107" i="10"/>
  <c r="U107" i="10" s="1"/>
  <c r="I108" i="10"/>
  <c r="X108" i="10"/>
  <c r="K108" i="10" s="1"/>
  <c r="W105" i="10"/>
  <c r="H105" i="10" s="1"/>
  <c r="F105" i="10"/>
  <c r="V106" i="10"/>
  <c r="G106" i="10" s="1"/>
  <c r="S106" i="10"/>
  <c r="T106" i="10"/>
  <c r="E106" i="10" s="1"/>
  <c r="U106" i="10"/>
  <c r="N109" i="10"/>
  <c r="J109" i="10" s="1"/>
  <c r="M109" i="10"/>
  <c r="AE107" i="12" l="1"/>
  <c r="N107" i="5" s="1"/>
  <c r="AB106" i="12"/>
  <c r="AC106" i="12"/>
  <c r="G107" i="12"/>
  <c r="G107" i="5" s="1"/>
  <c r="Z106" i="12"/>
  <c r="I106" i="12" s="1"/>
  <c r="I106" i="5" s="1"/>
  <c r="X109" i="10"/>
  <c r="K109" i="10" s="1"/>
  <c r="O109" i="10"/>
  <c r="L109" i="10"/>
  <c r="F107" i="10"/>
  <c r="F106" i="12"/>
  <c r="F106" i="5" s="1"/>
  <c r="U107" i="12"/>
  <c r="AE108" i="12" s="1"/>
  <c r="Y107" i="12"/>
  <c r="H107" i="12" s="1"/>
  <c r="H107" i="5" s="1"/>
  <c r="V107" i="12"/>
  <c r="E107" i="12" s="1"/>
  <c r="E107" i="5" s="1"/>
  <c r="W107" i="12"/>
  <c r="Q109" i="10"/>
  <c r="F106" i="10"/>
  <c r="W106" i="10"/>
  <c r="H106" i="10" s="1"/>
  <c r="J108" i="5"/>
  <c r="T108" i="12"/>
  <c r="J109" i="12"/>
  <c r="Y108" i="10"/>
  <c r="R108" i="10"/>
  <c r="I109" i="10"/>
  <c r="S107" i="10"/>
  <c r="V107" i="10"/>
  <c r="G107" i="10" s="1"/>
  <c r="T107" i="10"/>
  <c r="E107" i="10" s="1"/>
  <c r="AC107" i="12" l="1"/>
  <c r="N108" i="5"/>
  <c r="Z107" i="12"/>
  <c r="AB107" i="12"/>
  <c r="J109" i="5"/>
  <c r="T109" i="12"/>
  <c r="U108" i="12"/>
  <c r="AE109" i="12" s="1"/>
  <c r="V108" i="12"/>
  <c r="E108" i="12" s="1"/>
  <c r="E108" i="5" s="1"/>
  <c r="Y108" i="12"/>
  <c r="H108" i="12" s="1"/>
  <c r="H108" i="5" s="1"/>
  <c r="W108" i="12"/>
  <c r="I107" i="12"/>
  <c r="I107" i="5" s="1"/>
  <c r="F107" i="12"/>
  <c r="F107" i="5" s="1"/>
  <c r="W107" i="10"/>
  <c r="H107" i="10" s="1"/>
  <c r="Y109" i="10"/>
  <c r="R109" i="10"/>
  <c r="S108" i="10"/>
  <c r="T108" i="10"/>
  <c r="E108" i="10" s="1"/>
  <c r="U108" i="10"/>
  <c r="V108" i="10"/>
  <c r="G108" i="10" s="1"/>
  <c r="AC108" i="12" l="1"/>
  <c r="N109" i="5"/>
  <c r="AB108" i="12"/>
  <c r="V109" i="10"/>
  <c r="G109" i="10" s="1"/>
  <c r="T109" i="10"/>
  <c r="E109" i="10" s="1"/>
  <c r="S109" i="10"/>
  <c r="U109" i="10"/>
  <c r="F108" i="12"/>
  <c r="F108" i="5" s="1"/>
  <c r="I108" i="12"/>
  <c r="I108" i="5" s="1"/>
  <c r="U109" i="12"/>
  <c r="V109" i="12"/>
  <c r="E109" i="12" s="1"/>
  <c r="E109" i="5" s="1"/>
  <c r="Y109" i="12"/>
  <c r="H109" i="12" s="1"/>
  <c r="H109" i="5" s="1"/>
  <c r="W109" i="12"/>
  <c r="F108" i="10"/>
  <c r="W108" i="10"/>
  <c r="H108" i="10" s="1"/>
  <c r="AB109" i="12" l="1"/>
  <c r="G10" i="1" s="1"/>
  <c r="O3" i="5" s="1"/>
  <c r="AC109" i="12"/>
  <c r="G11" i="1" s="1"/>
  <c r="O4" i="5" s="1"/>
  <c r="I109" i="12"/>
  <c r="I109" i="5" s="1"/>
  <c r="F109" i="12"/>
  <c r="F109" i="5" s="1"/>
  <c r="W109" i="10"/>
  <c r="H109" i="10" s="1"/>
  <c r="F109" i="10"/>
</calcChain>
</file>

<file path=xl/sharedStrings.xml><?xml version="1.0" encoding="utf-8"?>
<sst xmlns="http://schemas.openxmlformats.org/spreadsheetml/2006/main" count="215" uniqueCount="129">
  <si>
    <t>年龄</t>
  </si>
  <si>
    <t>缴费期</t>
  </si>
  <si>
    <t>年</t>
  </si>
  <si>
    <t>性别</t>
  </si>
  <si>
    <t>保费</t>
  </si>
  <si>
    <t>万</t>
  </si>
  <si>
    <t>连续领取年龄设置</t>
  </si>
  <si>
    <t>项目</t>
  </si>
  <si>
    <t>年龄/金额</t>
  </si>
  <si>
    <t>单位</t>
  </si>
  <si>
    <t>连续领取年龄设置1</t>
  </si>
  <si>
    <t>开始领取年龄</t>
  </si>
  <si>
    <t>岁</t>
  </si>
  <si>
    <t>结束领取年龄</t>
  </si>
  <si>
    <t>每年领取金额</t>
  </si>
  <si>
    <t>元</t>
  </si>
  <si>
    <t>连续领取年龄设置2</t>
  </si>
  <si>
    <t>连续领取年龄设置3</t>
  </si>
  <si>
    <t>连续领取年龄设置4</t>
  </si>
  <si>
    <t>连续领取年龄设置5</t>
  </si>
  <si>
    <t>连续领取年龄设置6</t>
  </si>
  <si>
    <t>连续领取年龄设置7</t>
  </si>
  <si>
    <t>连续领取年龄设置8</t>
  </si>
  <si>
    <t>保单年度</t>
  </si>
  <si>
    <t>部分领取</t>
  </si>
  <si>
    <t>客运交通意外保险金</t>
  </si>
  <si>
    <t>当年单利</t>
  </si>
  <si>
    <t>当年复利</t>
  </si>
  <si>
    <t>身故/高残保额</t>
    <phoneticPr fontId="11" type="noConversion"/>
  </si>
  <si>
    <r>
      <t>身故/高残</t>
    </r>
    <r>
      <rPr>
        <sz val="11"/>
        <color theme="1"/>
        <rFont val="宋体"/>
        <family val="3"/>
        <charset val="134"/>
        <scheme val="minor"/>
      </rPr>
      <t>保险金</t>
    </r>
    <phoneticPr fontId="11" type="noConversion"/>
  </si>
  <si>
    <t>年末现金价值</t>
    <phoneticPr fontId="11" type="noConversion"/>
  </si>
  <si>
    <t>年化收益</t>
  </si>
  <si>
    <t>原始保额</t>
    <phoneticPr fontId="11" type="noConversion"/>
  </si>
  <si>
    <t>原始保障</t>
    <phoneticPr fontId="11" type="noConversion"/>
  </si>
  <si>
    <t>原始现金价值</t>
    <phoneticPr fontId="11" type="noConversion"/>
  </si>
  <si>
    <t>原始交通意外</t>
    <phoneticPr fontId="11" type="noConversion"/>
  </si>
  <si>
    <t>原始保障合计</t>
    <phoneticPr fontId="11" type="noConversion"/>
  </si>
  <si>
    <t>领取后现价</t>
    <phoneticPr fontId="11" type="noConversion"/>
  </si>
  <si>
    <t>领取后保费</t>
    <phoneticPr fontId="11" type="noConversion"/>
  </si>
  <si>
    <t>领取后保额</t>
    <phoneticPr fontId="11" type="noConversion"/>
  </si>
  <si>
    <t>领取后保障</t>
    <phoneticPr fontId="11" type="noConversion"/>
  </si>
  <si>
    <t>领取后交通</t>
    <phoneticPr fontId="11" type="noConversion"/>
  </si>
  <si>
    <t>领取后合计</t>
    <phoneticPr fontId="11" type="noConversion"/>
  </si>
  <si>
    <t>现价年增长</t>
    <phoneticPr fontId="11" type="noConversion"/>
  </si>
  <si>
    <t>您的保障计划（</t>
    <phoneticPr fontId="15" type="noConversion"/>
  </si>
  <si>
    <t>/</t>
    <phoneticPr fontId="15" type="noConversion"/>
  </si>
  <si>
    <t>周岁）</t>
    <phoneticPr fontId="15" type="noConversion"/>
  </si>
  <si>
    <t>产品全称</t>
    <phoneticPr fontId="15" type="noConversion"/>
  </si>
  <si>
    <t>保险期间</t>
    <phoneticPr fontId="15" type="noConversion"/>
  </si>
  <si>
    <t>缴费期限</t>
    <phoneticPr fontId="15" type="noConversion"/>
  </si>
  <si>
    <t>年交保费</t>
    <phoneticPr fontId="15" type="noConversion"/>
  </si>
  <si>
    <t>终身</t>
    <phoneticPr fontId="15" type="noConversion"/>
  </si>
  <si>
    <t>万元</t>
    <phoneticPr fontId="15" type="noConversion"/>
  </si>
  <si>
    <t>保障计划主要责任</t>
    <phoneticPr fontId="15" type="noConversion"/>
  </si>
  <si>
    <t>保险责任</t>
  </si>
  <si>
    <t>条款详情</t>
  </si>
  <si>
    <t>基本保险金额</t>
  </si>
  <si>
    <t>保单上载明的保险金额</t>
  </si>
  <si>
    <t>身故/高残保险金</t>
  </si>
  <si>
    <t>计划特色</t>
    <phoneticPr fontId="15" type="noConversion"/>
  </si>
  <si>
    <t>累计保费</t>
    <phoneticPr fontId="14" type="noConversion"/>
  </si>
  <si>
    <t>金额</t>
    <phoneticPr fontId="14" type="noConversion"/>
  </si>
  <si>
    <t>年化收益</t>
    <phoneticPr fontId="14" type="noConversion"/>
  </si>
  <si>
    <t>满20年保单价值</t>
    <phoneticPr fontId="14" type="noConversion"/>
  </si>
  <si>
    <t>满30周年保单价值</t>
    <phoneticPr fontId="14" type="noConversion"/>
  </si>
  <si>
    <t>90周岁保单价值</t>
    <phoneticPr fontId="14" type="noConversion"/>
  </si>
  <si>
    <t xml:space="preserve">    利益演示</t>
    <phoneticPr fontId="15" type="noConversion"/>
  </si>
  <si>
    <t>年交保费</t>
    <phoneticPr fontId="11" type="noConversion"/>
  </si>
  <si>
    <t>年交保费</t>
    <phoneticPr fontId="11" type="noConversion"/>
  </si>
  <si>
    <t>年化收益</t>
    <phoneticPr fontId="11" type="noConversion"/>
  </si>
  <si>
    <t>当年单利</t>
    <phoneticPr fontId="11" type="noConversion"/>
  </si>
  <si>
    <t>当年复利</t>
    <phoneticPr fontId="11" type="noConversion"/>
  </si>
  <si>
    <t>投保年龄</t>
  </si>
  <si>
    <t>男性</t>
  </si>
  <si>
    <t>女性</t>
  </si>
  <si>
    <t>3 年交</t>
  </si>
  <si>
    <t>5 年交</t>
  </si>
  <si>
    <t>10 年交</t>
  </si>
  <si>
    <t xml:space="preserve"> </t>
  </si>
  <si>
    <t>M3</t>
    <phoneticPr fontId="13" type="noConversion"/>
  </si>
  <si>
    <t>M5</t>
    <phoneticPr fontId="13" type="noConversion"/>
  </si>
  <si>
    <t>F3</t>
    <phoneticPr fontId="13" type="noConversion"/>
  </si>
  <si>
    <t>F5</t>
    <phoneticPr fontId="13" type="noConversion"/>
  </si>
  <si>
    <t>M10</t>
    <phoneticPr fontId="13" type="noConversion"/>
  </si>
  <si>
    <t>F10</t>
    <phoneticPr fontId="13" type="noConversion"/>
  </si>
  <si>
    <t>臻鑫传家速查表</t>
    <phoneticPr fontId="11" type="noConversion"/>
  </si>
  <si>
    <t>国寿臻鑫传家保险计划</t>
    <phoneticPr fontId="15" type="noConversion"/>
  </si>
  <si>
    <t>保单年度</t>
    <phoneticPr fontId="27" type="noConversion"/>
  </si>
  <si>
    <t>年龄</t>
    <phoneticPr fontId="27" type="noConversion"/>
  </si>
  <si>
    <t>保险费</t>
  </si>
  <si>
    <t>现金流规划</t>
    <phoneticPr fontId="27" type="noConversion"/>
  </si>
  <si>
    <t>流动性支持</t>
  </si>
  <si>
    <t>保单确定收益</t>
    <phoneticPr fontId="27" type="noConversion"/>
  </si>
  <si>
    <t>领取</t>
  </si>
  <si>
    <t>账户剩余</t>
  </si>
  <si>
    <t>规划</t>
    <phoneticPr fontId="27" type="noConversion"/>
  </si>
  <si>
    <t>现金价值</t>
  </si>
  <si>
    <t>可贷款金额</t>
  </si>
  <si>
    <t>保费质押率</t>
  </si>
  <si>
    <t>现价</t>
    <phoneticPr fontId="27" type="noConversion"/>
  </si>
  <si>
    <t>当年收益率</t>
    <phoneticPr fontId="27" type="noConversion"/>
  </si>
  <si>
    <t>养老金支持</t>
    <phoneticPr fontId="11" type="noConversion"/>
  </si>
  <si>
    <t>客运交通意外保险金（含身故）</t>
    <phoneticPr fontId="24" type="noConversion"/>
  </si>
  <si>
    <t>身故/高残基本保额</t>
    <phoneticPr fontId="11" type="noConversion"/>
  </si>
  <si>
    <t>产品功能：资金管理与生命等长，终身受用。
养老金补充：第20-39年，X万/年*20年，共XXX 万；还有XXX 万，共计XXX万。
保单贷款功能：
（1）借款利率：随借随还，__4.95__%（目前公布），借款期间账户价值仍全额增值；
（2）可借金额：第五年，质押率79%、第14年时102%、第37年时202%.......
资产传承筹划：
第30年：XXXX万（2倍）、第44年：XXX万（3倍）、第53年：XXX万（4倍）
（1）功能一：指定且私密传承，免去遗产分配的纷争，把钱给到想给的人；
（2）功能二：有效规划遗产税、债务、婚姻风险，把钱全部给到想给的人；
（3）功能三：杠杆倍数有效放大，把钱加倍给到想给的人；
（4）功能四：受益金可按条件领取，把钱善意给到想给的人；
（5）功能五：受益金可接信托，把钱有序给到想给的人。</t>
    <phoneticPr fontId="11" type="noConversion"/>
  </si>
  <si>
    <r>
      <rPr>
        <sz val="13"/>
        <color rgb="FFC00000"/>
        <rFont val="幼圆"/>
        <family val="3"/>
        <charset val="134"/>
      </rPr>
      <t>·</t>
    </r>
    <r>
      <rPr>
        <sz val="13"/>
        <color rgb="FF000000"/>
        <rFont val="幼圆"/>
        <family val="3"/>
        <charset val="134"/>
      </rPr>
      <t>缴费期届满后首个生效对应日前
=MAX（所交保费╳给付比例，现金价值）</t>
    </r>
    <phoneticPr fontId="11" type="noConversion"/>
  </si>
  <si>
    <r>
      <rPr>
        <sz val="13"/>
        <color rgb="FFC00000"/>
        <rFont val="幼圆"/>
        <family val="3"/>
        <charset val="134"/>
      </rPr>
      <t>·</t>
    </r>
    <r>
      <rPr>
        <sz val="13"/>
        <color rgb="FF000000"/>
        <rFont val="幼圆"/>
        <family val="3"/>
        <charset val="134"/>
      </rPr>
      <t>缴费期届满后首个生效对应日前
=MAX（所交保费╳给付比例，现金价值，保险金额）</t>
    </r>
    <phoneticPr fontId="11" type="noConversion"/>
  </si>
  <si>
    <t>客运交通意外
保险金</t>
    <phoneticPr fontId="11" type="noConversion"/>
  </si>
  <si>
    <r>
      <t>额外赔付</t>
    </r>
    <r>
      <rPr>
        <b/>
        <sz val="14"/>
        <color rgb="FFC00000"/>
        <rFont val="幼圆"/>
        <family val="3"/>
        <charset val="134"/>
      </rPr>
      <t>2</t>
    </r>
    <r>
      <rPr>
        <sz val="14"/>
        <color rgb="FF000000"/>
        <rFont val="幼圆"/>
        <family val="3"/>
        <charset val="134"/>
      </rPr>
      <t>倍基本保险金额（被保险人18-75周岁)</t>
    </r>
    <phoneticPr fontId="11" type="noConversion"/>
  </si>
  <si>
    <r>
      <t>每年增长前一年的</t>
    </r>
    <r>
      <rPr>
        <b/>
        <sz val="14"/>
        <color rgb="FFFF0000"/>
        <rFont val="幼圆"/>
        <family val="3"/>
        <charset val="134"/>
      </rPr>
      <t>3%</t>
    </r>
    <phoneticPr fontId="11" type="noConversion"/>
  </si>
  <si>
    <t>减保权益</t>
    <phoneticPr fontId="11" type="noConversion"/>
  </si>
  <si>
    <t>转换年金权益</t>
    <phoneticPr fontId="11" type="noConversion"/>
  </si>
  <si>
    <t>长期护理保险责任
转换权益</t>
    <phoneticPr fontId="11" type="noConversion"/>
  </si>
  <si>
    <t>臻鑫传家，臻挚承诺；时代首发，值得拥有！</t>
    <phoneticPr fontId="11" type="noConversion"/>
  </si>
  <si>
    <t>国寿臻鑫传家终身寿险</t>
    <phoneticPr fontId="15" type="noConversion"/>
  </si>
  <si>
    <t>原始身故</t>
    <phoneticPr fontId="11" type="noConversion"/>
  </si>
  <si>
    <t>原始高残</t>
    <phoneticPr fontId="11" type="noConversion"/>
  </si>
  <si>
    <t>领取后身故</t>
    <phoneticPr fontId="11" type="noConversion"/>
  </si>
  <si>
    <t>领取后高残</t>
    <phoneticPr fontId="11" type="noConversion"/>
  </si>
  <si>
    <t>身故保险金</t>
    <phoneticPr fontId="11" type="noConversion"/>
  </si>
  <si>
    <t>高残保险金</t>
    <phoneticPr fontId="11" type="noConversion"/>
  </si>
  <si>
    <t>最高保障</t>
    <phoneticPr fontId="11" type="noConversion"/>
  </si>
  <si>
    <r>
      <rPr>
        <sz val="14"/>
        <color rgb="FFC00000"/>
        <rFont val="幼圆"/>
        <family val="3"/>
        <charset val="134"/>
      </rPr>
      <t>·</t>
    </r>
    <r>
      <rPr>
        <sz val="14"/>
        <color rgb="FF000000"/>
        <rFont val="幼圆"/>
        <family val="3"/>
        <charset val="134"/>
      </rPr>
      <t>被保险人年满18周岁前，
身故保险金=MAX（所交保费，现金价值）</t>
    </r>
  </si>
  <si>
    <r>
      <t>被保险人18-40周岁时为</t>
    </r>
    <r>
      <rPr>
        <b/>
        <sz val="11"/>
        <color rgb="FFC00000"/>
        <rFont val="幼圆"/>
        <family val="3"/>
        <charset val="134"/>
      </rPr>
      <t xml:space="preserve">160%
</t>
    </r>
    <r>
      <rPr>
        <sz val="11"/>
        <color rgb="FF000000"/>
        <rFont val="幼圆"/>
        <family val="3"/>
        <charset val="134"/>
      </rPr>
      <t xml:space="preserve">
被保险人41-60周岁时为</t>
    </r>
    <r>
      <rPr>
        <b/>
        <sz val="11"/>
        <color rgb="FFC00000"/>
        <rFont val="幼圆"/>
        <family val="3"/>
        <charset val="134"/>
      </rPr>
      <t xml:space="preserve">140%
</t>
    </r>
    <r>
      <rPr>
        <sz val="11"/>
        <color rgb="FF000000"/>
        <rFont val="幼圆"/>
        <family val="3"/>
        <charset val="134"/>
      </rPr>
      <t xml:space="preserve">
被保险人61周岁以上时为</t>
    </r>
    <r>
      <rPr>
        <b/>
        <sz val="11"/>
        <color rgb="FFC00000"/>
        <rFont val="幼圆"/>
        <family val="3"/>
        <charset val="134"/>
      </rPr>
      <t>120%</t>
    </r>
    <phoneticPr fontId="11" type="noConversion"/>
  </si>
  <si>
    <t>领取上限校验</t>
    <phoneticPr fontId="11" type="noConversion"/>
  </si>
  <si>
    <t>领取下限校验</t>
    <phoneticPr fontId="11" type="noConversion"/>
  </si>
  <si>
    <t>当年度部分领取限额
（按现价计）</t>
    <phoneticPr fontId="11" type="noConversion"/>
  </si>
  <si>
    <t>当年度部分领取限额
（按现价计）</t>
    <phoneticPr fontId="11" type="noConversion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</si>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</sst>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;;;"/>
    <numFmt numFmtId="178" formatCode="0_);[Red]\(0\)"/>
    <numFmt numFmtId="179" formatCode="0_ "/>
  </numFmts>
  <fonts count="47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name val="Courier New"/>
      <family val="3"/>
    </font>
    <font>
      <sz val="10.5"/>
      <name val="Arial"/>
      <family val="2"/>
    </font>
    <font>
      <sz val="10.5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4"/>
      <color rgb="FF000000"/>
      <name val="幼圆"/>
      <family val="3"/>
      <charset val="134"/>
    </font>
    <font>
      <b/>
      <sz val="14"/>
      <color rgb="FFC00000"/>
      <name val="幼圆"/>
      <family val="3"/>
      <charset val="134"/>
    </font>
    <font>
      <sz val="16"/>
      <color rgb="FF000000"/>
      <name val="幼圆"/>
      <family val="3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Arial"/>
      <family val="2"/>
    </font>
    <font>
      <sz val="14"/>
      <color theme="1"/>
      <name val="Arial Black"/>
      <family val="2"/>
    </font>
    <font>
      <sz val="9"/>
      <name val="宋体"/>
      <family val="3"/>
      <charset val="134"/>
      <scheme val="minor"/>
    </font>
    <font>
      <sz val="10.5"/>
      <color rgb="FF000000"/>
      <name val="Times New Roman"/>
      <family val="2"/>
    </font>
    <font>
      <b/>
      <sz val="10"/>
      <color rgb="FF00000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0"/>
      <color rgb="FFFFFFFF"/>
      <name val="微软雅黑"/>
      <family val="2"/>
      <charset val="134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微软雅黑"/>
      <family val="2"/>
      <charset val="134"/>
    </font>
    <font>
      <sz val="11"/>
      <name val="Arial"/>
      <family val="2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3"/>
      <color rgb="FF000000"/>
      <name val="幼圆"/>
      <family val="3"/>
      <charset val="134"/>
    </font>
    <font>
      <sz val="13"/>
      <color rgb="FFC00000"/>
      <name val="幼圆"/>
      <family val="3"/>
      <charset val="134"/>
    </font>
    <font>
      <sz val="12"/>
      <color rgb="FF000000"/>
      <name val="幼圆"/>
      <family val="3"/>
      <charset val="134"/>
    </font>
    <font>
      <b/>
      <sz val="14"/>
      <color rgb="FFFF0000"/>
      <name val="幼圆"/>
      <family val="3"/>
      <charset val="134"/>
    </font>
    <font>
      <b/>
      <sz val="18"/>
      <name val="华文行楷"/>
      <family val="3"/>
      <charset val="134"/>
    </font>
    <font>
      <b/>
      <sz val="16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26"/>
      <color rgb="FFC00000"/>
      <name val="汉仪颜楷繁"/>
      <family val="3"/>
      <charset val="134"/>
    </font>
    <font>
      <sz val="14"/>
      <color rgb="FFC00000"/>
      <name val="幼圆"/>
      <family val="3"/>
      <charset val="134"/>
    </font>
    <font>
      <sz val="11"/>
      <color rgb="FF000000"/>
      <name val="幼圆"/>
      <family val="3"/>
      <charset val="134"/>
    </font>
    <font>
      <b/>
      <sz val="11"/>
      <color rgb="FFC00000"/>
      <name val="幼圆"/>
      <family val="3"/>
      <charset val="134"/>
    </font>
    <font>
      <sz val="11"/>
      <color rgb="FFFF000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C6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538235"/>
        <bgColor indexed="64"/>
      </patternFill>
    </fill>
    <fill>
      <patternFill patternType="solid">
        <fgColor rgb="FF2E75B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77" fontId="4" fillId="0" borderId="0" xfId="0" applyNumberFormat="1" applyFont="1" applyAlignment="1" applyProtection="1">
      <alignment horizontal="center" vertical="center" wrapText="1"/>
      <protection hidden="1"/>
    </xf>
    <xf numFmtId="17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76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7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177" fontId="4" fillId="0" borderId="3" xfId="0" applyNumberFormat="1" applyFont="1" applyBorder="1" applyAlignment="1" applyProtection="1">
      <alignment horizontal="center" vertical="center" wrapText="1"/>
      <protection hidden="1"/>
    </xf>
    <xf numFmtId="177" fontId="4" fillId="0" borderId="4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>
      <alignment vertical="center"/>
    </xf>
    <xf numFmtId="0" fontId="2" fillId="5" borderId="0" xfId="0" applyFont="1" applyFill="1">
      <alignment vertical="center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3" fillId="0" borderId="0" xfId="1" applyNumberFormat="1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78" fontId="4" fillId="0" borderId="3" xfId="0" applyNumberFormat="1" applyFont="1" applyBorder="1" applyAlignment="1" applyProtection="1">
      <alignment horizontal="center" vertical="center" wrapText="1"/>
      <protection hidden="1"/>
    </xf>
    <xf numFmtId="178" fontId="4" fillId="0" borderId="4" xfId="0" applyNumberFormat="1" applyFont="1" applyBorder="1" applyAlignment="1" applyProtection="1">
      <alignment horizontal="center" vertical="center" wrapText="1"/>
      <protection hidden="1"/>
    </xf>
    <xf numFmtId="178" fontId="4" fillId="0" borderId="0" xfId="0" applyNumberFormat="1" applyFont="1" applyAlignment="1" applyProtection="1">
      <alignment horizontal="center" vertical="center" wrapText="1"/>
      <protection hidden="1"/>
    </xf>
    <xf numFmtId="1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top" shrinkToFit="1"/>
    </xf>
    <xf numFmtId="0" fontId="28" fillId="8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9" fontId="28" fillId="8" borderId="3" xfId="0" applyNumberFormat="1" applyFont="1" applyFill="1" applyBorder="1" applyAlignment="1">
      <alignment horizontal="center" vertical="center" wrapText="1"/>
    </xf>
    <xf numFmtId="10" fontId="28" fillId="9" borderId="3" xfId="0" applyNumberFormat="1" applyFont="1" applyFill="1" applyBorder="1" applyAlignment="1">
      <alignment horizontal="center" vertical="center" wrapText="1"/>
    </xf>
    <xf numFmtId="179" fontId="29" fillId="0" borderId="3" xfId="0" applyNumberFormat="1" applyFont="1" applyBorder="1" applyAlignment="1">
      <alignment horizontal="center" vertical="center"/>
    </xf>
    <xf numFmtId="9" fontId="0" fillId="0" borderId="3" xfId="0" applyNumberFormat="1" applyBorder="1">
      <alignment vertical="center"/>
    </xf>
    <xf numFmtId="10" fontId="0" fillId="0" borderId="3" xfId="0" applyNumberFormat="1" applyBorder="1" applyAlignment="1">
      <alignment horizontal="center" vertical="center"/>
    </xf>
    <xf numFmtId="179" fontId="32" fillId="4" borderId="3" xfId="0" applyNumberFormat="1" applyFont="1" applyFill="1" applyBorder="1" applyAlignment="1">
      <alignment horizontal="center" vertical="center"/>
    </xf>
    <xf numFmtId="9" fontId="31" fillId="4" borderId="3" xfId="0" applyNumberFormat="1" applyFont="1" applyFill="1" applyBorder="1" applyAlignment="1">
      <alignment horizontal="center" vertical="center"/>
    </xf>
    <xf numFmtId="179" fontId="29" fillId="4" borderId="3" xfId="0" applyNumberFormat="1" applyFont="1" applyFill="1" applyBorder="1" applyAlignment="1">
      <alignment horizontal="center" vertical="center"/>
    </xf>
    <xf numFmtId="179" fontId="30" fillId="10" borderId="3" xfId="0" applyNumberFormat="1" applyFont="1" applyFill="1" applyBorder="1" applyAlignment="1">
      <alignment horizontal="center" vertical="center"/>
    </xf>
    <xf numFmtId="9" fontId="31" fillId="10" borderId="3" xfId="0" applyNumberFormat="1" applyFont="1" applyFill="1" applyBorder="1" applyAlignment="1">
      <alignment horizontal="center" vertical="center"/>
    </xf>
    <xf numFmtId="179" fontId="33" fillId="4" borderId="3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179" fontId="30" fillId="11" borderId="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177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46" fillId="0" borderId="0" xfId="0" applyFont="1">
      <alignment vertical="center"/>
    </xf>
    <xf numFmtId="17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77" fontId="0" fillId="0" borderId="0" xfId="0" applyNumberForma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left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lef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0" fontId="18" fillId="0" borderId="22" xfId="0" applyFont="1" applyBorder="1" applyAlignment="1">
      <alignment horizontal="left" vertical="center" wrapText="1" readingOrder="1"/>
    </xf>
    <xf numFmtId="0" fontId="18" fillId="0" borderId="13" xfId="0" applyFont="1" applyBorder="1" applyAlignment="1">
      <alignment horizontal="left" vertical="center" wrapText="1" readingOrder="1"/>
    </xf>
    <xf numFmtId="0" fontId="44" fillId="0" borderId="16" xfId="0" applyFont="1" applyBorder="1" applyAlignment="1">
      <alignment horizontal="left" vertical="center" wrapText="1" readingOrder="1"/>
    </xf>
    <xf numFmtId="0" fontId="44" fillId="0" borderId="0" xfId="0" applyFont="1" applyAlignment="1">
      <alignment horizontal="left" vertical="center" wrapText="1" readingOrder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14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49" fontId="37" fillId="0" borderId="0" xfId="0" applyNumberFormat="1" applyFont="1" applyAlignment="1">
      <alignment horizontal="center" vertical="center" wrapText="1" readingOrder="1"/>
    </xf>
    <xf numFmtId="0" fontId="39" fillId="0" borderId="16" xfId="0" applyFont="1" applyBorder="1" applyAlignment="1">
      <alignment horizontal="center" vertical="center" wrapText="1" readingOrder="1"/>
    </xf>
    <xf numFmtId="0" fontId="39" fillId="0" borderId="0" xfId="0" applyFont="1" applyAlignment="1">
      <alignment horizontal="center" vertical="center" wrapText="1" readingOrder="1"/>
    </xf>
    <xf numFmtId="0" fontId="40" fillId="0" borderId="13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3" fillId="0" borderId="15" xfId="1" applyNumberFormat="1" applyFont="1" applyBorder="1" applyAlignment="1">
      <alignment horizontal="center" vertical="center"/>
    </xf>
    <xf numFmtId="176" fontId="23" fillId="0" borderId="16" xfId="1" applyNumberFormat="1" applyFont="1" applyBorder="1" applyAlignment="1">
      <alignment horizontal="center" vertical="center"/>
    </xf>
    <xf numFmtId="176" fontId="23" fillId="0" borderId="18" xfId="1" applyNumberFormat="1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 readingOrder="1"/>
    </xf>
    <xf numFmtId="0" fontId="16" fillId="6" borderId="14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/>
    </xf>
    <xf numFmtId="176" fontId="0" fillId="0" borderId="3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3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/>
    </xf>
    <xf numFmtId="0" fontId="28" fillId="8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179" fontId="33" fillId="4" borderId="4" xfId="0" applyNumberFormat="1" applyFont="1" applyFill="1" applyBorder="1" applyAlignment="1">
      <alignment horizontal="center" vertical="center" wrapText="1"/>
    </xf>
    <xf numFmtId="179" fontId="33" fillId="4" borderId="20" xfId="0" applyNumberFormat="1" applyFont="1" applyFill="1" applyBorder="1" applyAlignment="1">
      <alignment horizontal="center" vertical="center" wrapText="1"/>
    </xf>
    <xf numFmtId="179" fontId="33" fillId="4" borderId="19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7">
    <dxf>
      <font>
        <b/>
        <i val="0"/>
        <color rgb="FFC00000"/>
      </font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292053</xdr:colOff>
      <xdr:row>59</xdr:row>
      <xdr:rowOff>137584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83D8678-1E74-F0BA-990C-3AC07BDB0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605" t="2615" r="1079" b="26700"/>
        <a:stretch/>
      </xdr:blipFill>
      <xdr:spPr>
        <a:xfrm>
          <a:off x="0" y="0"/>
          <a:ext cx="6430386" cy="10752667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243418</xdr:colOff>
      <xdr:row>36</xdr:row>
      <xdr:rowOff>137583</xdr:rowOff>
    </xdr:from>
    <xdr:to>
      <xdr:col>10</xdr:col>
      <xdr:colOff>108946</xdr:colOff>
      <xdr:row>54</xdr:row>
      <xdr:rowOff>38795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0EB4551-1778-40DA-B745-86FC4D0B8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0251" y="6614583"/>
          <a:ext cx="1707028" cy="3139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71437</xdr:rowOff>
    </xdr:from>
    <xdr:to>
      <xdr:col>3</xdr:col>
      <xdr:colOff>769937</xdr:colOff>
      <xdr:row>15</xdr:row>
      <xdr:rowOff>63072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15FC4670-D53A-4F3A-9AF6-EA89CCC2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05137"/>
          <a:ext cx="3132137" cy="683785"/>
        </a:xfrm>
        <a:prstGeom prst="rect">
          <a:avLst/>
        </a:prstGeom>
        <a:noFill/>
        <a:effectLst>
          <a:reflection endPos="0" dir="5400000" sy="-100000" algn="bl" rotWithShape="0"/>
        </a:effectLst>
      </xdr:spPr>
    </xdr:pic>
    <xdr:clientData/>
  </xdr:twoCellAnchor>
  <xdr:twoCellAnchor>
    <xdr:from>
      <xdr:col>0</xdr:col>
      <xdr:colOff>15876</xdr:colOff>
      <xdr:row>16</xdr:row>
      <xdr:rowOff>150813</xdr:rowOff>
    </xdr:from>
    <xdr:to>
      <xdr:col>9</xdr:col>
      <xdr:colOff>7939</xdr:colOff>
      <xdr:row>20</xdr:row>
      <xdr:rowOff>23813</xdr:rowOff>
    </xdr:to>
    <xdr:sp macro="" textlink="">
      <xdr:nvSpPr>
        <xdr:cNvPr id="9" name="矩形: 圆角 8">
          <a:extLst>
            <a:ext uri="{FF2B5EF4-FFF2-40B4-BE49-F238E27FC236}">
              <a16:creationId xmlns:a16="http://schemas.microsoft.com/office/drawing/2014/main" id="{4118FE65-3C2A-4589-8CF5-9AADE7097233}"/>
            </a:ext>
          </a:extLst>
        </xdr:cNvPr>
        <xdr:cNvSpPr/>
      </xdr:nvSpPr>
      <xdr:spPr>
        <a:xfrm>
          <a:off x="15876" y="3776663"/>
          <a:ext cx="7078663" cy="1035050"/>
        </a:xfrm>
        <a:prstGeom prst="roundRect">
          <a:avLst>
            <a:gd name="adj" fmla="val 8824"/>
          </a:avLst>
        </a:prstGeom>
        <a:noFill/>
        <a:ln w="19050" cap="flat" cmpd="sng" algn="ctr">
          <a:solidFill>
            <a:srgbClr val="019C62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等线" panose="02010600030101010101" pitchFamily="2" charset="-122"/>
            <a:cs typeface="+mn-cs"/>
          </a:endParaRPr>
        </a:p>
      </xdr:txBody>
    </xdr:sp>
    <xdr:clientData/>
  </xdr:twoCellAnchor>
  <xdr:twoCellAnchor>
    <xdr:from>
      <xdr:col>0</xdr:col>
      <xdr:colOff>17463</xdr:colOff>
      <xdr:row>20</xdr:row>
      <xdr:rowOff>192089</xdr:rowOff>
    </xdr:from>
    <xdr:to>
      <xdr:col>9</xdr:col>
      <xdr:colOff>9526</xdr:colOff>
      <xdr:row>34</xdr:row>
      <xdr:rowOff>0</xdr:rowOff>
    </xdr:to>
    <xdr:sp macro="" textlink="">
      <xdr:nvSpPr>
        <xdr:cNvPr id="10" name="矩形: 圆角 9">
          <a:extLst>
            <a:ext uri="{FF2B5EF4-FFF2-40B4-BE49-F238E27FC236}">
              <a16:creationId xmlns:a16="http://schemas.microsoft.com/office/drawing/2014/main" id="{1317B2A6-AB33-4F22-A3B7-3CECB954B018}"/>
            </a:ext>
          </a:extLst>
        </xdr:cNvPr>
        <xdr:cNvSpPr/>
      </xdr:nvSpPr>
      <xdr:spPr>
        <a:xfrm>
          <a:off x="17463" y="4979989"/>
          <a:ext cx="7078663" cy="2366961"/>
        </a:xfrm>
        <a:prstGeom prst="roundRect">
          <a:avLst>
            <a:gd name="adj" fmla="val 2907"/>
          </a:avLst>
        </a:prstGeom>
        <a:noFill/>
        <a:ln w="19050" cap="flat" cmpd="sng" algn="ctr">
          <a:solidFill>
            <a:srgbClr val="019C62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等线" panose="02010600030101010101" pitchFamily="2" charset="-122"/>
            <a:cs typeface="+mn-cs"/>
          </a:endParaRPr>
        </a:p>
      </xdr:txBody>
    </xdr:sp>
    <xdr:clientData/>
  </xdr:twoCellAnchor>
  <xdr:twoCellAnchor>
    <xdr:from>
      <xdr:col>0</xdr:col>
      <xdr:colOff>0</xdr:colOff>
      <xdr:row>35</xdr:row>
      <xdr:rowOff>1</xdr:rowOff>
    </xdr:from>
    <xdr:to>
      <xdr:col>9</xdr:col>
      <xdr:colOff>1588</xdr:colOff>
      <xdr:row>39</xdr:row>
      <xdr:rowOff>1</xdr:rowOff>
    </xdr:to>
    <xdr:sp macro="" textlink="">
      <xdr:nvSpPr>
        <xdr:cNvPr id="12" name="矩形: 圆角 11">
          <a:extLst>
            <a:ext uri="{FF2B5EF4-FFF2-40B4-BE49-F238E27FC236}">
              <a16:creationId xmlns:a16="http://schemas.microsoft.com/office/drawing/2014/main" id="{E09F9593-169B-490C-BA48-FABD78CEEAF9}"/>
            </a:ext>
          </a:extLst>
        </xdr:cNvPr>
        <xdr:cNvSpPr/>
      </xdr:nvSpPr>
      <xdr:spPr>
        <a:xfrm>
          <a:off x="0" y="7448551"/>
          <a:ext cx="7088188" cy="1041400"/>
        </a:xfrm>
        <a:prstGeom prst="roundRect">
          <a:avLst>
            <a:gd name="adj" fmla="val 9387"/>
          </a:avLst>
        </a:prstGeom>
        <a:noFill/>
        <a:ln w="19050" cap="flat" cmpd="sng" algn="ctr">
          <a:solidFill>
            <a:srgbClr val="019C62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等线" panose="02010600030101010101" pitchFamily="2" charset="-122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14956</xdr:rowOff>
    </xdr:from>
    <xdr:to>
      <xdr:col>8</xdr:col>
      <xdr:colOff>768006</xdr:colOff>
      <xdr:row>11</xdr:row>
      <xdr:rowOff>190500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CAC9A8F-A352-0010-96B8-562EB6687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4956"/>
          <a:ext cx="6997356" cy="2480594"/>
        </a:xfrm>
        <a:prstGeom prst="rect">
          <a:avLst/>
        </a:prstGeom>
      </xdr:spPr>
    </xdr:pic>
    <xdr:clientData/>
  </xdr:twoCellAnchor>
  <xdr:twoCellAnchor>
    <xdr:from>
      <xdr:col>3</xdr:col>
      <xdr:colOff>408268</xdr:colOff>
      <xdr:row>29</xdr:row>
      <xdr:rowOff>226359</xdr:rowOff>
    </xdr:from>
    <xdr:to>
      <xdr:col>4</xdr:col>
      <xdr:colOff>546474</xdr:colOff>
      <xdr:row>29</xdr:row>
      <xdr:rowOff>230094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C9A2E35-A022-493E-90B7-C495828710F7}"/>
            </a:ext>
          </a:extLst>
        </xdr:cNvPr>
        <xdr:cNvCxnSpPr/>
      </xdr:nvCxnSpPr>
      <xdr:spPr>
        <a:xfrm>
          <a:off x="2751418" y="6811309"/>
          <a:ext cx="919256" cy="373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539750</xdr:colOff>
      <xdr:row>27</xdr:row>
      <xdr:rowOff>3175</xdr:rowOff>
    </xdr:from>
    <xdr:to>
      <xdr:col>7</xdr:col>
      <xdr:colOff>12700</xdr:colOff>
      <xdr:row>29</xdr:row>
      <xdr:rowOff>222250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5EA464D9-8FD9-4015-B7CC-1B06E86BB542}"/>
            </a:ext>
          </a:extLst>
        </xdr:cNvPr>
        <xdr:cNvCxnSpPr>
          <a:endCxn id="16" idx="1"/>
        </xdr:cNvCxnSpPr>
      </xdr:nvCxnSpPr>
      <xdr:spPr>
        <a:xfrm flipV="1">
          <a:off x="3663950" y="6588125"/>
          <a:ext cx="1816100" cy="72707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547968</xdr:colOff>
      <xdr:row>29</xdr:row>
      <xdr:rowOff>220009</xdr:rowOff>
    </xdr:from>
    <xdr:to>
      <xdr:col>6</xdr:col>
      <xdr:colOff>686174</xdr:colOff>
      <xdr:row>29</xdr:row>
      <xdr:rowOff>223744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3C9C3362-2DA4-452C-BFBC-CBF46873E110}"/>
            </a:ext>
          </a:extLst>
        </xdr:cNvPr>
        <xdr:cNvCxnSpPr/>
      </xdr:nvCxnSpPr>
      <xdr:spPr>
        <a:xfrm>
          <a:off x="4453218" y="6804959"/>
          <a:ext cx="919256" cy="373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408268</xdr:colOff>
      <xdr:row>27</xdr:row>
      <xdr:rowOff>226359</xdr:rowOff>
    </xdr:from>
    <xdr:to>
      <xdr:col>4</xdr:col>
      <xdr:colOff>546474</xdr:colOff>
      <xdr:row>27</xdr:row>
      <xdr:rowOff>230094</xdr:rowOff>
    </xdr:to>
    <xdr:cxnSp macro="">
      <xdr:nvCxnSpPr>
        <xdr:cNvPr id="13" name="直接连接符 12">
          <a:extLst>
            <a:ext uri="{FF2B5EF4-FFF2-40B4-BE49-F238E27FC236}">
              <a16:creationId xmlns:a16="http://schemas.microsoft.com/office/drawing/2014/main" id="{354CE76A-FED1-486F-A345-3523C442F639}"/>
            </a:ext>
          </a:extLst>
        </xdr:cNvPr>
        <xdr:cNvCxnSpPr/>
      </xdr:nvCxnSpPr>
      <xdr:spPr>
        <a:xfrm>
          <a:off x="2751418" y="6303309"/>
          <a:ext cx="919256" cy="373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27</xdr:row>
      <xdr:rowOff>3175</xdr:rowOff>
    </xdr:from>
    <xdr:to>
      <xdr:col>7</xdr:col>
      <xdr:colOff>12700</xdr:colOff>
      <xdr:row>27</xdr:row>
      <xdr:rowOff>234950</xdr:rowOff>
    </xdr:to>
    <xdr:cxnSp macro="">
      <xdr:nvCxnSpPr>
        <xdr:cNvPr id="14" name="直接连接符 13">
          <a:extLst>
            <a:ext uri="{FF2B5EF4-FFF2-40B4-BE49-F238E27FC236}">
              <a16:creationId xmlns:a16="http://schemas.microsoft.com/office/drawing/2014/main" id="{DB036D5F-0F76-4627-98F0-1A464C53BF59}"/>
            </a:ext>
          </a:extLst>
        </xdr:cNvPr>
        <xdr:cNvCxnSpPr>
          <a:endCxn id="16" idx="1"/>
        </xdr:cNvCxnSpPr>
      </xdr:nvCxnSpPr>
      <xdr:spPr>
        <a:xfrm flipV="1">
          <a:off x="3638550" y="6588125"/>
          <a:ext cx="1841500" cy="23177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660400</xdr:colOff>
      <xdr:row>29</xdr:row>
      <xdr:rowOff>222250</xdr:rowOff>
    </xdr:from>
    <xdr:to>
      <xdr:col>7</xdr:col>
      <xdr:colOff>6350</xdr:colOff>
      <xdr:row>31</xdr:row>
      <xdr:rowOff>3175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D9173AC2-1B7C-4314-BA41-7FED1039B1B4}"/>
            </a:ext>
          </a:extLst>
        </xdr:cNvPr>
        <xdr:cNvCxnSpPr>
          <a:endCxn id="17" idx="1"/>
        </xdr:cNvCxnSpPr>
      </xdr:nvCxnSpPr>
      <xdr:spPr>
        <a:xfrm>
          <a:off x="5346700" y="6807200"/>
          <a:ext cx="127000" cy="288925"/>
        </a:xfrm>
        <a:prstGeom prst="line">
          <a:avLst/>
        </a:prstGeom>
        <a:ln w="1905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24</xdr:row>
      <xdr:rowOff>12700</xdr:rowOff>
    </xdr:from>
    <xdr:to>
      <xdr:col>9</xdr:col>
      <xdr:colOff>0</xdr:colOff>
      <xdr:row>29</xdr:row>
      <xdr:rowOff>247650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9AF252E7-2A27-41A4-B681-F7A838F47EE0}"/>
            </a:ext>
          </a:extLst>
        </xdr:cNvPr>
        <xdr:cNvSpPr/>
      </xdr:nvSpPr>
      <xdr:spPr>
        <a:xfrm>
          <a:off x="5480050" y="5835650"/>
          <a:ext cx="1549400" cy="1504950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6350</xdr:colOff>
      <xdr:row>30</xdr:row>
      <xdr:rowOff>31750</xdr:rowOff>
    </xdr:from>
    <xdr:to>
      <xdr:col>9</xdr:col>
      <xdr:colOff>6350</xdr:colOff>
      <xdr:row>31</xdr:row>
      <xdr:rowOff>228600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73424CE2-E152-4DE8-B082-F7E107B377DE}"/>
            </a:ext>
          </a:extLst>
        </xdr:cNvPr>
        <xdr:cNvSpPr/>
      </xdr:nvSpPr>
      <xdr:spPr>
        <a:xfrm>
          <a:off x="5473700" y="6870700"/>
          <a:ext cx="1562100" cy="450850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40</xdr:row>
      <xdr:rowOff>1</xdr:rowOff>
    </xdr:from>
    <xdr:to>
      <xdr:col>9</xdr:col>
      <xdr:colOff>1588</xdr:colOff>
      <xdr:row>45</xdr:row>
      <xdr:rowOff>25400</xdr:rowOff>
    </xdr:to>
    <xdr:sp macro="" textlink="">
      <xdr:nvSpPr>
        <xdr:cNvPr id="18" name="矩形: 圆角 17">
          <a:extLst>
            <a:ext uri="{FF2B5EF4-FFF2-40B4-BE49-F238E27FC236}">
              <a16:creationId xmlns:a16="http://schemas.microsoft.com/office/drawing/2014/main" id="{61ECA827-339F-40C0-AD43-B14771750658}"/>
            </a:ext>
          </a:extLst>
        </xdr:cNvPr>
        <xdr:cNvSpPr/>
      </xdr:nvSpPr>
      <xdr:spPr>
        <a:xfrm>
          <a:off x="0" y="9093201"/>
          <a:ext cx="7031038" cy="1612899"/>
        </a:xfrm>
        <a:prstGeom prst="roundRect">
          <a:avLst>
            <a:gd name="adj" fmla="val 9387"/>
          </a:avLst>
        </a:prstGeom>
        <a:noFill/>
        <a:ln w="19050" cap="flat" cmpd="sng" algn="ctr">
          <a:solidFill>
            <a:srgbClr val="019C62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CN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等线" panose="02010600030101010101" pitchFamily="2" charset="-122"/>
            <a:cs typeface="+mn-cs"/>
          </a:endParaRPr>
        </a:p>
      </xdr:txBody>
    </xdr:sp>
    <xdr:clientData/>
  </xdr:twoCellAnchor>
  <xdr:twoCellAnchor editAs="oneCell">
    <xdr:from>
      <xdr:col>0</xdr:col>
      <xdr:colOff>95249</xdr:colOff>
      <xdr:row>41</xdr:row>
      <xdr:rowOff>10953</xdr:rowOff>
    </xdr:from>
    <xdr:to>
      <xdr:col>4</xdr:col>
      <xdr:colOff>498131</xdr:colOff>
      <xdr:row>45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1D6F239-D618-4570-8496-BEE98104D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49" y="9421653"/>
          <a:ext cx="3527082" cy="125904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44451</xdr:colOff>
      <xdr:row>40</xdr:row>
      <xdr:rowOff>285170</xdr:rowOff>
    </xdr:from>
    <xdr:to>
      <xdr:col>6</xdr:col>
      <xdr:colOff>228601</xdr:colOff>
      <xdr:row>42</xdr:row>
      <xdr:rowOff>232253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66DA8D7-D95C-4E1E-856C-2AC254F0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68651" y="9378370"/>
          <a:ext cx="1746250" cy="58208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42</xdr:row>
      <xdr:rowOff>94670</xdr:rowOff>
    </xdr:from>
    <xdr:to>
      <xdr:col>6</xdr:col>
      <xdr:colOff>222251</xdr:colOff>
      <xdr:row>43</xdr:row>
      <xdr:rowOff>244953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0DD7209-4180-4B11-813E-D70BD9E2A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62301" y="9822870"/>
          <a:ext cx="1746250" cy="582083"/>
        </a:xfrm>
        <a:prstGeom prst="rect">
          <a:avLst/>
        </a:prstGeom>
      </xdr:spPr>
    </xdr:pic>
    <xdr:clientData/>
  </xdr:twoCellAnchor>
  <xdr:twoCellAnchor editAs="oneCell">
    <xdr:from>
      <xdr:col>4</xdr:col>
      <xdr:colOff>31751</xdr:colOff>
      <xdr:row>43</xdr:row>
      <xdr:rowOff>208970</xdr:rowOff>
    </xdr:from>
    <xdr:to>
      <xdr:col>6</xdr:col>
      <xdr:colOff>215901</xdr:colOff>
      <xdr:row>45</xdr:row>
      <xdr:rowOff>149703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481CEE5-19AD-42B1-B19A-EB3D3ED9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5951" y="10254670"/>
          <a:ext cx="1746250" cy="582083"/>
        </a:xfrm>
        <a:prstGeom prst="rect">
          <a:avLst/>
        </a:prstGeom>
      </xdr:spPr>
    </xdr:pic>
    <xdr:clientData/>
  </xdr:twoCellAnchor>
  <xdr:twoCellAnchor editAs="oneCell">
    <xdr:from>
      <xdr:col>3</xdr:col>
      <xdr:colOff>654049</xdr:colOff>
      <xdr:row>41</xdr:row>
      <xdr:rowOff>0</xdr:rowOff>
    </xdr:from>
    <xdr:to>
      <xdr:col>11</xdr:col>
      <xdr:colOff>243263</xdr:colOff>
      <xdr:row>45</xdr:row>
      <xdr:rowOff>19050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FFDF97A-5D96-4EC0-86F9-2A3451B4F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97199" y="9410700"/>
          <a:ext cx="5507414" cy="1289050"/>
        </a:xfrm>
        <a:prstGeom prst="rect">
          <a:avLst/>
        </a:prstGeom>
      </xdr:spPr>
    </xdr:pic>
    <xdr:clientData/>
  </xdr:twoCellAnchor>
  <xdr:twoCellAnchor editAs="oneCell">
    <xdr:from>
      <xdr:col>2</xdr:col>
      <xdr:colOff>527049</xdr:colOff>
      <xdr:row>39</xdr:row>
      <xdr:rowOff>93331</xdr:rowOff>
    </xdr:from>
    <xdr:to>
      <xdr:col>6</xdr:col>
      <xdr:colOff>215900</xdr:colOff>
      <xdr:row>41</xdr:row>
      <xdr:rowOff>57407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B1FD80C-1102-404D-BAAD-1F38FD2A3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89149" y="9091281"/>
          <a:ext cx="2813051" cy="376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181" workbookViewId="0">
      <selection activeCell="G12" sqref="G12"/>
    </sheetView>
  </sheetViews>
  <sheetFormatPr defaultColWidth="8.88671875" defaultRowHeight="14.55"/>
  <cols>
    <col min="3" max="3" width="14" customWidth="1"/>
    <col min="4" max="4" width="10.77734375" customWidth="1"/>
    <col min="7" max="7" width="17.6640625" customWidth="1"/>
  </cols>
  <sheetData>
    <row r="1" spans="1:7">
      <c r="A1" s="9"/>
      <c r="B1" s="9"/>
      <c r="C1" s="10"/>
      <c r="D1" s="9"/>
      <c r="E1" s="9"/>
      <c r="F1" s="10"/>
      <c r="G1" s="9"/>
    </row>
    <row r="2" spans="1:7">
      <c r="A2" s="9"/>
      <c r="B2" s="9" t="s">
        <v>0</v>
      </c>
      <c r="C2" s="11">
        <v>40</v>
      </c>
      <c r="D2" s="9"/>
      <c r="E2" s="9" t="s">
        <v>1</v>
      </c>
      <c r="F2" s="11">
        <v>5</v>
      </c>
      <c r="G2" s="9" t="s">
        <v>2</v>
      </c>
    </row>
    <row r="3" spans="1:7">
      <c r="A3" s="9"/>
      <c r="B3" s="9"/>
      <c r="C3" s="10"/>
      <c r="D3" s="9"/>
      <c r="E3" s="9"/>
      <c r="F3" s="10"/>
      <c r="G3" s="9"/>
    </row>
    <row r="4" spans="1:7">
      <c r="A4" s="9"/>
      <c r="B4" s="9" t="s">
        <v>3</v>
      </c>
      <c r="C4" s="11" t="s">
        <v>128</v>
      </c>
      <c r="D4" s="9"/>
      <c r="E4" s="9" t="s">
        <v>4</v>
      </c>
      <c r="F4" s="11">
        <v>10</v>
      </c>
      <c r="G4" s="9" t="s">
        <v>5</v>
      </c>
    </row>
    <row r="5" spans="1:7">
      <c r="A5" s="9"/>
      <c r="B5" s="9"/>
      <c r="C5" s="10"/>
      <c r="D5" s="9"/>
      <c r="E5" s="9"/>
      <c r="F5" s="10"/>
      <c r="G5" s="9"/>
    </row>
    <row r="6" spans="1:7">
      <c r="A6" s="20" t="str">
        <f>"被保险人："&amp;nl&amp;"岁，"&amp;xb&amp;"性，"&amp;jfq&amp;"年交，首期"&amp;bf&amp;"万元。"</f>
        <v>被保险人：40岁，女性，5年交，首期10万元。</v>
      </c>
    </row>
    <row r="7" spans="1:7">
      <c r="B7" s="12"/>
      <c r="C7" s="83" t="s">
        <v>6</v>
      </c>
      <c r="D7" s="83"/>
      <c r="E7" s="83"/>
    </row>
    <row r="8" spans="1:7">
      <c r="B8" s="14"/>
      <c r="C8" s="15" t="s">
        <v>7</v>
      </c>
      <c r="D8" s="16" t="s">
        <v>8</v>
      </c>
      <c r="E8" s="16" t="s">
        <v>9</v>
      </c>
    </row>
    <row r="9" spans="1:7">
      <c r="B9" s="80" t="s">
        <v>10</v>
      </c>
      <c r="C9" s="17" t="s">
        <v>11</v>
      </c>
      <c r="D9" s="18"/>
      <c r="E9" s="19" t="s">
        <v>12</v>
      </c>
      <c r="G9" s="20" t="b">
        <f>IF(kslq1="",FALSE,TRUE)</f>
        <v>0</v>
      </c>
    </row>
    <row r="10" spans="1:7">
      <c r="B10" s="81"/>
      <c r="C10" s="21" t="s">
        <v>13</v>
      </c>
      <c r="D10" s="13"/>
      <c r="E10" s="22" t="s">
        <v>12</v>
      </c>
      <c r="G10" s="77" t="str">
        <f>IF(SUM(利益演示1.0!AB:AB)&gt;0,"超出领取限额！请重新填写领取金额","")</f>
        <v/>
      </c>
    </row>
    <row r="11" spans="1:7">
      <c r="B11" s="82"/>
      <c r="C11" s="23" t="s">
        <v>14</v>
      </c>
      <c r="D11" s="24"/>
      <c r="E11" s="25" t="s">
        <v>15</v>
      </c>
      <c r="G11" t="str">
        <f>IF(SUM(利益演示1.0!AC:AC)&gt;0,"领取后总保费低于公司规定最低标准，请重新填写领取金额","")</f>
        <v/>
      </c>
    </row>
    <row r="12" spans="1:7">
      <c r="B12" s="80" t="s">
        <v>16</v>
      </c>
      <c r="C12" s="17" t="s">
        <v>11</v>
      </c>
      <c r="D12" s="18"/>
      <c r="E12" s="19" t="s">
        <v>12</v>
      </c>
    </row>
    <row r="13" spans="1:7">
      <c r="B13" s="81"/>
      <c r="C13" s="21" t="s">
        <v>13</v>
      </c>
      <c r="D13" s="13"/>
      <c r="E13" s="22" t="s">
        <v>12</v>
      </c>
    </row>
    <row r="14" spans="1:7">
      <c r="B14" s="82"/>
      <c r="C14" s="23" t="s">
        <v>14</v>
      </c>
      <c r="D14" s="24"/>
      <c r="E14" s="25" t="s">
        <v>15</v>
      </c>
    </row>
    <row r="15" spans="1:7">
      <c r="B15" s="80" t="s">
        <v>17</v>
      </c>
      <c r="C15" s="17" t="s">
        <v>11</v>
      </c>
      <c r="D15" s="18"/>
      <c r="E15" s="19" t="s">
        <v>12</v>
      </c>
    </row>
    <row r="16" spans="1:7">
      <c r="B16" s="81"/>
      <c r="C16" s="21" t="s">
        <v>13</v>
      </c>
      <c r="D16" s="13"/>
      <c r="E16" s="22" t="s">
        <v>12</v>
      </c>
    </row>
    <row r="17" spans="2:5">
      <c r="B17" s="82"/>
      <c r="C17" s="23" t="s">
        <v>14</v>
      </c>
      <c r="D17" s="24"/>
      <c r="E17" s="25" t="s">
        <v>15</v>
      </c>
    </row>
    <row r="18" spans="2:5">
      <c r="B18" s="80" t="s">
        <v>18</v>
      </c>
      <c r="C18" s="17" t="s">
        <v>11</v>
      </c>
      <c r="D18" s="18"/>
      <c r="E18" s="19" t="s">
        <v>12</v>
      </c>
    </row>
    <row r="19" spans="2:5">
      <c r="B19" s="81"/>
      <c r="C19" s="21" t="s">
        <v>13</v>
      </c>
      <c r="D19" s="13"/>
      <c r="E19" s="22" t="s">
        <v>12</v>
      </c>
    </row>
    <row r="20" spans="2:5">
      <c r="B20" s="82"/>
      <c r="C20" s="23" t="s">
        <v>14</v>
      </c>
      <c r="D20" s="24"/>
      <c r="E20" s="25" t="s">
        <v>15</v>
      </c>
    </row>
    <row r="21" spans="2:5">
      <c r="B21" s="80" t="s">
        <v>19</v>
      </c>
      <c r="C21" s="17" t="s">
        <v>11</v>
      </c>
      <c r="D21" s="18"/>
      <c r="E21" s="19" t="s">
        <v>12</v>
      </c>
    </row>
    <row r="22" spans="2:5">
      <c r="B22" s="81"/>
      <c r="C22" s="21" t="s">
        <v>13</v>
      </c>
      <c r="D22" s="13"/>
      <c r="E22" s="22" t="s">
        <v>12</v>
      </c>
    </row>
    <row r="23" spans="2:5">
      <c r="B23" s="82"/>
      <c r="C23" s="23" t="s">
        <v>14</v>
      </c>
      <c r="D23" s="24"/>
      <c r="E23" s="25" t="s">
        <v>15</v>
      </c>
    </row>
    <row r="24" spans="2:5">
      <c r="B24" s="80" t="s">
        <v>20</v>
      </c>
      <c r="C24" s="17" t="s">
        <v>11</v>
      </c>
      <c r="D24" s="18"/>
      <c r="E24" s="19" t="s">
        <v>12</v>
      </c>
    </row>
    <row r="25" spans="2:5">
      <c r="B25" s="81"/>
      <c r="C25" s="21" t="s">
        <v>13</v>
      </c>
      <c r="D25" s="13"/>
      <c r="E25" s="22" t="s">
        <v>12</v>
      </c>
    </row>
    <row r="26" spans="2:5">
      <c r="B26" s="82"/>
      <c r="C26" s="23" t="s">
        <v>14</v>
      </c>
      <c r="D26" s="24"/>
      <c r="E26" s="25" t="s">
        <v>15</v>
      </c>
    </row>
    <row r="27" spans="2:5">
      <c r="B27" s="80" t="s">
        <v>21</v>
      </c>
      <c r="C27" s="17" t="s">
        <v>11</v>
      </c>
      <c r="D27" s="18"/>
      <c r="E27" s="19" t="s">
        <v>12</v>
      </c>
    </row>
    <row r="28" spans="2:5">
      <c r="B28" s="81"/>
      <c r="C28" s="21" t="s">
        <v>13</v>
      </c>
      <c r="D28" s="13"/>
      <c r="E28" s="22" t="s">
        <v>12</v>
      </c>
    </row>
    <row r="29" spans="2:5">
      <c r="B29" s="82"/>
      <c r="C29" s="23" t="s">
        <v>14</v>
      </c>
      <c r="D29" s="24"/>
      <c r="E29" s="25" t="s">
        <v>15</v>
      </c>
    </row>
    <row r="30" spans="2:5">
      <c r="B30" s="80" t="s">
        <v>22</v>
      </c>
      <c r="C30" s="17" t="s">
        <v>11</v>
      </c>
      <c r="D30" s="18"/>
      <c r="E30" s="19" t="s">
        <v>12</v>
      </c>
    </row>
    <row r="31" spans="2:5">
      <c r="B31" s="81"/>
      <c r="C31" s="21" t="s">
        <v>13</v>
      </c>
      <c r="D31" s="13"/>
      <c r="E31" s="22" t="s">
        <v>12</v>
      </c>
    </row>
    <row r="32" spans="2:5">
      <c r="B32" s="82"/>
      <c r="C32" s="23" t="s">
        <v>14</v>
      </c>
      <c r="D32" s="24"/>
      <c r="E32" s="25" t="s">
        <v>15</v>
      </c>
    </row>
  </sheetData>
  <mergeCells count="9">
    <mergeCell ref="B21:B23"/>
    <mergeCell ref="B24:B26"/>
    <mergeCell ref="B27:B29"/>
    <mergeCell ref="B30:B32"/>
    <mergeCell ref="C7:E7"/>
    <mergeCell ref="B9:B11"/>
    <mergeCell ref="B12:B14"/>
    <mergeCell ref="B15:B17"/>
    <mergeCell ref="B18:B20"/>
  </mergeCells>
  <phoneticPr fontId="13" type="noConversion"/>
  <conditionalFormatting sqref="G10">
    <cfRule type="containsText" dxfId="6" priority="2" operator="containsText" text="超出">
      <formula>NOT(ISERROR(SEARCH("超出",G10)))</formula>
    </cfRule>
  </conditionalFormatting>
  <conditionalFormatting sqref="G11">
    <cfRule type="containsText" dxfId="5" priority="1" operator="containsText" text="低于">
      <formula>NOT(ISERROR(SEARCH("低于",G11)))</formula>
    </cfRule>
  </conditionalFormatting>
  <dataValidations count="2">
    <dataValidation type="list" allowBlank="1" showInputMessage="1" showErrorMessage="1" sqref="F2" xr:uid="{00000000-0002-0000-0000-000000000000}">
      <formula1>"3,5,10"</formula1>
    </dataValidation>
    <dataValidation type="list" allowBlank="1" showInputMessage="1" showErrorMessage="1" sqref="C4" xr:uid="{00000000-0002-0000-0000-000001000000}">
      <formula1>"男,女"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6845-2FD9-4BD2-AC9A-7D459C37BD92}">
  <dimension ref="A1"/>
  <sheetViews>
    <sheetView topLeftCell="A26" zoomScale="60" zoomScaleNormal="60" workbookViewId="0">
      <selection activeCell="M37" sqref="M37"/>
    </sheetView>
  </sheetViews>
  <sheetFormatPr defaultRowHeight="14.55"/>
  <sheetData/>
  <phoneticPr fontId="11" type="noConversion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4643-BCFF-48AF-9504-FA9F3903CA92}">
  <dimension ref="A13:I46"/>
  <sheetViews>
    <sheetView showGridLines="0" topLeftCell="A16" zoomScaleNormal="100" workbookViewId="0">
      <selection activeCell="A46" sqref="A1:I46"/>
    </sheetView>
  </sheetViews>
  <sheetFormatPr defaultColWidth="8.88671875" defaultRowHeight="17.55"/>
  <cols>
    <col min="1" max="9" width="11.109375" style="28" customWidth="1"/>
    <col min="10" max="16384" width="8.88671875" style="28"/>
  </cols>
  <sheetData>
    <row r="13" spans="1:9" ht="16.5" customHeight="1">
      <c r="E13" s="123" t="s">
        <v>86</v>
      </c>
      <c r="F13" s="123"/>
      <c r="G13" s="123"/>
      <c r="H13" s="123"/>
      <c r="I13" s="123"/>
    </row>
    <row r="14" spans="1:9" ht="16.5" customHeight="1">
      <c r="E14" s="123"/>
      <c r="F14" s="123"/>
      <c r="G14" s="123"/>
      <c r="H14" s="123"/>
      <c r="I14" s="123"/>
    </row>
    <row r="15" spans="1:9" ht="16.5" customHeight="1">
      <c r="E15" s="123"/>
      <c r="F15" s="123"/>
      <c r="G15" s="123"/>
      <c r="H15" s="123"/>
      <c r="I15" s="123"/>
    </row>
    <row r="16" spans="1:9" ht="5.15" customHeight="1">
      <c r="A16" s="29"/>
      <c r="B16" s="29"/>
      <c r="C16" s="29"/>
      <c r="D16" s="29"/>
      <c r="E16" s="29"/>
      <c r="F16" s="29"/>
      <c r="G16" s="29"/>
      <c r="H16" s="29"/>
      <c r="I16" s="29"/>
    </row>
    <row r="18" spans="1:9" ht="25" customHeight="1">
      <c r="A18" s="128" t="s">
        <v>44</v>
      </c>
      <c r="B18" s="128"/>
      <c r="C18" s="30" t="str">
        <f>xb</f>
        <v>女</v>
      </c>
      <c r="D18" s="31" t="s">
        <v>45</v>
      </c>
      <c r="E18" s="32">
        <f>nl</f>
        <v>40</v>
      </c>
      <c r="F18" s="32" t="s">
        <v>46</v>
      </c>
      <c r="G18" s="33"/>
      <c r="H18" s="33"/>
      <c r="I18" s="33"/>
    </row>
    <row r="19" spans="1:9" ht="25" customHeight="1">
      <c r="A19" s="129" t="s">
        <v>47</v>
      </c>
      <c r="B19" s="129"/>
      <c r="C19" s="130"/>
      <c r="D19" s="131" t="s">
        <v>48</v>
      </c>
      <c r="E19" s="130"/>
      <c r="F19" s="129" t="s">
        <v>49</v>
      </c>
      <c r="G19" s="129"/>
      <c r="H19" s="131" t="s">
        <v>50</v>
      </c>
      <c r="I19" s="129"/>
    </row>
    <row r="20" spans="1:9" ht="25" customHeight="1">
      <c r="A20" s="124" t="s">
        <v>114</v>
      </c>
      <c r="B20" s="124"/>
      <c r="C20" s="124"/>
      <c r="D20" s="125" t="s">
        <v>51</v>
      </c>
      <c r="E20" s="126"/>
      <c r="F20" s="125" t="str">
        <f>IF(jfq=3,"3年交",IF(jfq=5,"5年交",IF(jfq=10,"10年交",IF(jfq=20,"20年交",""))))</f>
        <v>5年交</v>
      </c>
      <c r="G20" s="126"/>
      <c r="H20" s="34">
        <f>bf</f>
        <v>10</v>
      </c>
      <c r="I20" s="35" t="s">
        <v>52</v>
      </c>
    </row>
    <row r="22" spans="1:9" ht="25" customHeight="1">
      <c r="A22" s="127" t="s">
        <v>53</v>
      </c>
      <c r="B22" s="127"/>
      <c r="C22" s="128"/>
      <c r="D22" s="33"/>
      <c r="E22" s="33"/>
      <c r="F22" s="33"/>
      <c r="G22" s="33"/>
      <c r="H22" s="33"/>
      <c r="I22" s="33"/>
    </row>
    <row r="23" spans="1:9" ht="20.149999999999999" customHeight="1">
      <c r="A23" s="129" t="s">
        <v>54</v>
      </c>
      <c r="B23" s="129"/>
      <c r="C23" s="131" t="s">
        <v>55</v>
      </c>
      <c r="D23" s="129"/>
      <c r="E23" s="129"/>
      <c r="F23" s="129"/>
      <c r="G23" s="129"/>
      <c r="H23" s="129"/>
      <c r="I23" s="129"/>
    </row>
    <row r="24" spans="1:9" ht="20.149999999999999" customHeight="1">
      <c r="A24" s="91" t="s">
        <v>56</v>
      </c>
      <c r="B24" s="92"/>
      <c r="C24" s="102" t="s">
        <v>57</v>
      </c>
      <c r="D24" s="103"/>
      <c r="E24" s="103"/>
      <c r="F24" s="103"/>
      <c r="G24" s="103"/>
      <c r="H24" s="103"/>
      <c r="I24" s="104"/>
    </row>
    <row r="25" spans="1:9" ht="20.149999999999999" customHeight="1">
      <c r="A25" s="87" t="s">
        <v>58</v>
      </c>
      <c r="B25" s="88"/>
      <c r="C25" s="93" t="s">
        <v>122</v>
      </c>
      <c r="D25" s="94"/>
      <c r="E25" s="94"/>
      <c r="F25" s="94"/>
      <c r="G25" s="94"/>
      <c r="H25" s="97" t="s">
        <v>123</v>
      </c>
      <c r="I25" s="97"/>
    </row>
    <row r="26" spans="1:9" ht="20.149999999999999" customHeight="1">
      <c r="A26" s="89"/>
      <c r="B26" s="90"/>
      <c r="C26" s="95"/>
      <c r="D26" s="96"/>
      <c r="E26" s="96"/>
      <c r="F26" s="96"/>
      <c r="G26" s="96"/>
      <c r="H26" s="98"/>
      <c r="I26" s="98"/>
    </row>
    <row r="27" spans="1:9" ht="20.149999999999999" customHeight="1">
      <c r="A27" s="89"/>
      <c r="B27" s="90"/>
      <c r="C27" s="86" t="s">
        <v>105</v>
      </c>
      <c r="D27" s="86"/>
      <c r="E27" s="86"/>
      <c r="F27" s="86"/>
      <c r="G27" s="86"/>
      <c r="H27" s="98"/>
      <c r="I27" s="98"/>
    </row>
    <row r="28" spans="1:9" ht="20.149999999999999" customHeight="1">
      <c r="A28" s="89"/>
      <c r="B28" s="90"/>
      <c r="C28" s="86"/>
      <c r="D28" s="86"/>
      <c r="E28" s="86"/>
      <c r="F28" s="86"/>
      <c r="G28" s="86"/>
      <c r="H28" s="98"/>
      <c r="I28" s="98"/>
    </row>
    <row r="29" spans="1:9" ht="20.149999999999999" customHeight="1">
      <c r="A29" s="89"/>
      <c r="B29" s="90"/>
      <c r="C29" s="86" t="s">
        <v>106</v>
      </c>
      <c r="D29" s="86"/>
      <c r="E29" s="86"/>
      <c r="F29" s="86"/>
      <c r="G29" s="86"/>
      <c r="H29" s="98"/>
      <c r="I29" s="98"/>
    </row>
    <row r="30" spans="1:9" ht="20.149999999999999" customHeight="1">
      <c r="A30" s="91"/>
      <c r="B30" s="92"/>
      <c r="C30" s="86"/>
      <c r="D30" s="86"/>
      <c r="E30" s="86"/>
      <c r="F30" s="86"/>
      <c r="G30" s="86"/>
      <c r="H30" s="98"/>
      <c r="I30" s="98"/>
    </row>
    <row r="31" spans="1:9" ht="20.149999999999999" customHeight="1">
      <c r="A31" s="107" t="s">
        <v>107</v>
      </c>
      <c r="B31" s="107"/>
      <c r="C31" s="108" t="s">
        <v>108</v>
      </c>
      <c r="D31" s="108"/>
      <c r="E31" s="108"/>
      <c r="F31" s="108"/>
      <c r="G31" s="108"/>
      <c r="H31" s="109" t="s">
        <v>109</v>
      </c>
      <c r="I31" s="109"/>
    </row>
    <row r="32" spans="1:9" ht="20.149999999999999" customHeight="1">
      <c r="A32" s="107"/>
      <c r="B32" s="107"/>
      <c r="C32" s="108"/>
      <c r="D32" s="108"/>
      <c r="E32" s="108"/>
      <c r="F32" s="108"/>
      <c r="G32" s="108"/>
      <c r="H32" s="109"/>
      <c r="I32" s="109"/>
    </row>
    <row r="33" spans="1:9" ht="20.149999999999999" customHeight="1">
      <c r="A33" s="110" t="s">
        <v>110</v>
      </c>
      <c r="B33" s="110"/>
      <c r="C33" s="110"/>
      <c r="D33" s="110" t="s">
        <v>111</v>
      </c>
      <c r="E33" s="110"/>
      <c r="F33" s="110"/>
      <c r="G33" s="110" t="s">
        <v>112</v>
      </c>
      <c r="H33" s="110"/>
      <c r="I33" s="110"/>
    </row>
    <row r="34" spans="1:9" ht="20.149999999999999" customHeight="1">
      <c r="A34" s="111"/>
      <c r="B34" s="111"/>
      <c r="C34" s="111"/>
      <c r="D34" s="111"/>
      <c r="E34" s="111"/>
      <c r="F34" s="111"/>
      <c r="G34" s="111"/>
      <c r="H34" s="111"/>
      <c r="I34" s="111"/>
    </row>
    <row r="35" spans="1:9" ht="8.1999999999999993" customHeight="1"/>
    <row r="36" spans="1:9" ht="20.6">
      <c r="A36" s="116" t="s">
        <v>66</v>
      </c>
      <c r="B36" s="116"/>
      <c r="C36" s="116"/>
    </row>
    <row r="37" spans="1:9" ht="20.6">
      <c r="A37" s="37"/>
      <c r="B37" s="84" t="s">
        <v>60</v>
      </c>
      <c r="C37" s="85"/>
      <c r="D37" s="84" t="s">
        <v>63</v>
      </c>
      <c r="E37" s="85"/>
      <c r="F37" s="84" t="s">
        <v>64</v>
      </c>
      <c r="G37" s="85"/>
      <c r="H37" s="84" t="s">
        <v>65</v>
      </c>
      <c r="I37" s="101"/>
    </row>
    <row r="38" spans="1:9" ht="20.6">
      <c r="A38" s="38" t="s">
        <v>61</v>
      </c>
      <c r="B38" s="99">
        <f>bf*jfq*10000</f>
        <v>500000</v>
      </c>
      <c r="C38" s="99"/>
      <c r="D38" s="99">
        <f>VLOOKUP(20,利益演示1.0!A:O,14,0)</f>
        <v>748571.73405861459</v>
      </c>
      <c r="E38" s="99"/>
      <c r="F38" s="99">
        <f>VLOOKUP(30,利益演示1.0!A:O,14,0)</f>
        <v>1006017.8145154048</v>
      </c>
      <c r="G38" s="99"/>
      <c r="H38" s="99">
        <f>VLOOKUP(90,利益演示1.0!B:J,8,0)</f>
        <v>1845200</v>
      </c>
      <c r="I38" s="100"/>
    </row>
    <row r="39" spans="1:9" ht="21.2">
      <c r="A39" s="36" t="s">
        <v>62</v>
      </c>
      <c r="B39" s="117"/>
      <c r="C39" s="118"/>
      <c r="D39" s="119">
        <f>VLOOKUP(20,利益演示1.0!A:L,11,FALSE)</f>
        <v>2.9044444444444442E-2</v>
      </c>
      <c r="E39" s="120"/>
      <c r="F39" s="119">
        <f>VLOOKUP(30,利益演示1.0!A:L,11,FALSE)</f>
        <v>3.73E-2</v>
      </c>
      <c r="G39" s="121"/>
      <c r="H39" s="122">
        <f>VLOOKUP(90,利益演示1.0!B:L,10,FALSE)</f>
        <v>5.6049999999999996E-2</v>
      </c>
      <c r="I39" s="122"/>
    </row>
    <row r="40" spans="1:9" ht="7.6" customHeight="1">
      <c r="A40" s="36"/>
      <c r="B40" s="39"/>
      <c r="C40" s="39"/>
      <c r="D40" s="40"/>
      <c r="E40" s="40"/>
      <c r="F40" s="40"/>
      <c r="G40" s="40"/>
      <c r="H40" s="41"/>
      <c r="I40" s="41"/>
    </row>
    <row r="41" spans="1:9" s="73" customFormat="1" ht="25" customHeight="1">
      <c r="A41" s="112" t="s">
        <v>59</v>
      </c>
      <c r="B41" s="112"/>
    </row>
    <row r="42" spans="1:9" s="73" customFormat="1" ht="25" customHeight="1">
      <c r="A42" s="71"/>
      <c r="B42" s="71"/>
      <c r="G42" s="113"/>
      <c r="H42" s="114"/>
      <c r="I42" s="114"/>
    </row>
    <row r="43" spans="1:9" s="73" customFormat="1" ht="25" customHeight="1">
      <c r="A43" s="71"/>
      <c r="B43" s="71"/>
      <c r="G43" s="114"/>
      <c r="H43" s="114"/>
      <c r="I43" s="114"/>
    </row>
    <row r="44" spans="1:9" s="73" customFormat="1" ht="25" customHeight="1">
      <c r="A44" s="71"/>
      <c r="B44" s="71"/>
      <c r="G44" s="114"/>
      <c r="H44" s="114"/>
      <c r="I44" s="114"/>
    </row>
    <row r="45" spans="1:9" s="73" customFormat="1" ht="25" customHeight="1">
      <c r="A45" s="115"/>
      <c r="B45" s="115"/>
      <c r="C45" s="115"/>
      <c r="D45" s="115"/>
      <c r="E45" s="115"/>
      <c r="F45" s="115"/>
      <c r="G45" s="114"/>
      <c r="H45" s="114"/>
      <c r="I45" s="114"/>
    </row>
    <row r="46" spans="1:9" s="73" customFormat="1" ht="32.700000000000003">
      <c r="A46" s="105" t="s">
        <v>113</v>
      </c>
      <c r="B46" s="106"/>
      <c r="C46" s="106"/>
      <c r="D46" s="106"/>
      <c r="E46" s="106"/>
      <c r="F46" s="106"/>
      <c r="G46" s="106"/>
      <c r="H46" s="106"/>
      <c r="I46" s="106"/>
    </row>
  </sheetData>
  <mergeCells count="43">
    <mergeCell ref="B39:C39"/>
    <mergeCell ref="D39:E39"/>
    <mergeCell ref="F39:G39"/>
    <mergeCell ref="H39:I39"/>
    <mergeCell ref="E13:I15"/>
    <mergeCell ref="A20:C20"/>
    <mergeCell ref="D20:E20"/>
    <mergeCell ref="F20:G20"/>
    <mergeCell ref="A22:C22"/>
    <mergeCell ref="A18:B18"/>
    <mergeCell ref="A19:C19"/>
    <mergeCell ref="D19:E19"/>
    <mergeCell ref="F19:G19"/>
    <mergeCell ref="H19:I19"/>
    <mergeCell ref="A23:B23"/>
    <mergeCell ref="C23:I23"/>
    <mergeCell ref="A24:B24"/>
    <mergeCell ref="C24:I24"/>
    <mergeCell ref="C27:G28"/>
    <mergeCell ref="A46:I46"/>
    <mergeCell ref="A31:B32"/>
    <mergeCell ref="C31:G32"/>
    <mergeCell ref="H31:I32"/>
    <mergeCell ref="A33:C34"/>
    <mergeCell ref="D33:F34"/>
    <mergeCell ref="G33:I34"/>
    <mergeCell ref="A41:B41"/>
    <mergeCell ref="G42:I45"/>
    <mergeCell ref="A45:C45"/>
    <mergeCell ref="D45:F45"/>
    <mergeCell ref="A36:C36"/>
    <mergeCell ref="B38:C38"/>
    <mergeCell ref="D38:E38"/>
    <mergeCell ref="F38:G38"/>
    <mergeCell ref="H38:I38"/>
    <mergeCell ref="H37:I37"/>
    <mergeCell ref="F37:G37"/>
    <mergeCell ref="D37:E37"/>
    <mergeCell ref="B37:C37"/>
    <mergeCell ref="C29:G30"/>
    <mergeCell ref="A25:B30"/>
    <mergeCell ref="C25:G26"/>
    <mergeCell ref="H25:I30"/>
  </mergeCells>
  <phoneticPr fontId="14" type="noConversion"/>
  <dataValidations disablePrompts="1" count="2">
    <dataValidation type="list" allowBlank="1" showInputMessage="1" showErrorMessage="1" sqref="F20" xr:uid="{C464BC83-936A-4725-95E6-52A3D88EB8DE}">
      <formula1>"3年交,5年交,10年交,20年交"</formula1>
    </dataValidation>
    <dataValidation type="list" allowBlank="1" showInputMessage="1" showErrorMessage="1" sqref="C18" xr:uid="{ABD20014-4A60-4717-BE3D-00014357C853}">
      <formula1>"男,女"</formula1>
    </dataValidation>
  </dataValidations>
  <printOptions horizontalCentered="1" verticalCentered="1"/>
  <pageMargins left="0" right="0" top="0" bottom="0" header="0" footer="0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427"/>
  <sheetViews>
    <sheetView workbookViewId="0">
      <selection sqref="A1:DB25"/>
    </sheetView>
  </sheetViews>
  <sheetFormatPr defaultColWidth="8.88671875" defaultRowHeight="14.55"/>
  <sheetData>
    <row r="1" spans="1:106">
      <c r="A1" s="52" t="s">
        <v>79</v>
      </c>
      <c r="B1" s="53">
        <v>1</v>
      </c>
      <c r="C1" s="53">
        <v>2</v>
      </c>
      <c r="D1" s="53">
        <v>3</v>
      </c>
      <c r="E1" s="53">
        <v>4</v>
      </c>
      <c r="F1" s="53">
        <v>5</v>
      </c>
      <c r="G1" s="53">
        <v>6</v>
      </c>
      <c r="H1" s="53">
        <v>7</v>
      </c>
      <c r="I1" s="53">
        <v>8</v>
      </c>
      <c r="J1" s="53">
        <v>9</v>
      </c>
      <c r="K1" s="53">
        <v>10</v>
      </c>
      <c r="L1" s="53">
        <v>11</v>
      </c>
      <c r="M1" s="53">
        <v>12</v>
      </c>
      <c r="N1" s="53">
        <v>13</v>
      </c>
      <c r="O1" s="53">
        <v>14</v>
      </c>
      <c r="P1" s="53">
        <v>15</v>
      </c>
      <c r="Q1" s="53">
        <v>16</v>
      </c>
      <c r="R1" s="53">
        <v>17</v>
      </c>
      <c r="S1" s="53">
        <v>18</v>
      </c>
      <c r="T1" s="53">
        <v>19</v>
      </c>
      <c r="U1" s="53">
        <v>20</v>
      </c>
      <c r="V1" s="53">
        <v>21</v>
      </c>
      <c r="W1" s="53">
        <v>22</v>
      </c>
      <c r="X1" s="53">
        <v>23</v>
      </c>
      <c r="Y1" s="53">
        <v>24</v>
      </c>
      <c r="Z1" s="53">
        <v>25</v>
      </c>
      <c r="AA1" s="53">
        <v>26</v>
      </c>
      <c r="AB1" s="53">
        <v>27</v>
      </c>
      <c r="AC1" s="53">
        <v>28</v>
      </c>
      <c r="AD1" s="53">
        <v>29</v>
      </c>
      <c r="AE1" s="53">
        <v>30</v>
      </c>
      <c r="AF1" s="53">
        <v>31</v>
      </c>
      <c r="AG1" s="53">
        <v>32</v>
      </c>
      <c r="AH1" s="53">
        <v>33</v>
      </c>
      <c r="AI1" s="53">
        <v>34</v>
      </c>
      <c r="AJ1" s="53">
        <v>35</v>
      </c>
      <c r="AK1" s="53">
        <v>36</v>
      </c>
      <c r="AL1" s="53">
        <v>37</v>
      </c>
      <c r="AM1" s="53">
        <v>38</v>
      </c>
      <c r="AN1" s="53">
        <v>39</v>
      </c>
      <c r="AO1" s="53">
        <v>40</v>
      </c>
      <c r="AP1" s="53">
        <v>41</v>
      </c>
      <c r="AQ1" s="53">
        <v>42</v>
      </c>
      <c r="AR1" s="53">
        <v>43</v>
      </c>
      <c r="AS1" s="53">
        <v>44</v>
      </c>
      <c r="AT1" s="53">
        <v>45</v>
      </c>
      <c r="AU1" s="53">
        <v>46</v>
      </c>
      <c r="AV1" s="53">
        <v>47</v>
      </c>
      <c r="AW1" s="53">
        <v>48</v>
      </c>
      <c r="AX1" s="53">
        <v>49</v>
      </c>
      <c r="AY1" s="53">
        <v>50</v>
      </c>
      <c r="AZ1" s="53">
        <v>51</v>
      </c>
      <c r="BA1" s="53">
        <v>52</v>
      </c>
      <c r="BB1" s="53">
        <v>53</v>
      </c>
      <c r="BC1" s="53">
        <v>54</v>
      </c>
      <c r="BD1" s="53">
        <v>55</v>
      </c>
      <c r="BE1" s="53">
        <v>56</v>
      </c>
      <c r="BF1" s="53">
        <v>57</v>
      </c>
      <c r="BG1" s="53">
        <v>58</v>
      </c>
      <c r="BH1" s="53">
        <v>59</v>
      </c>
      <c r="BI1" s="53">
        <v>60</v>
      </c>
      <c r="BJ1" s="53">
        <v>61</v>
      </c>
      <c r="BK1" s="53">
        <v>62</v>
      </c>
      <c r="BL1" s="53">
        <v>63</v>
      </c>
      <c r="BM1" s="53">
        <v>64</v>
      </c>
      <c r="BN1" s="53">
        <v>65</v>
      </c>
      <c r="BO1" s="53">
        <v>66</v>
      </c>
      <c r="BP1" s="53">
        <v>67</v>
      </c>
      <c r="BQ1" s="53">
        <v>68</v>
      </c>
      <c r="BR1" s="53">
        <v>69</v>
      </c>
      <c r="BS1" s="53">
        <v>70</v>
      </c>
      <c r="BT1" s="53">
        <v>71</v>
      </c>
      <c r="BU1" s="53">
        <v>72</v>
      </c>
      <c r="BV1" s="53">
        <v>73</v>
      </c>
      <c r="BW1" s="53">
        <v>74</v>
      </c>
      <c r="BX1" s="53">
        <v>75</v>
      </c>
      <c r="BY1" s="53">
        <v>76</v>
      </c>
      <c r="BZ1" s="53">
        <v>77</v>
      </c>
      <c r="CA1" s="53">
        <v>78</v>
      </c>
      <c r="CB1" s="53">
        <v>79</v>
      </c>
      <c r="CC1" s="53">
        <v>80</v>
      </c>
      <c r="CD1" s="53">
        <v>81</v>
      </c>
      <c r="CE1" s="53">
        <v>82</v>
      </c>
      <c r="CF1" s="53">
        <v>83</v>
      </c>
      <c r="CG1" s="53">
        <v>84</v>
      </c>
      <c r="CH1" s="53">
        <v>85</v>
      </c>
      <c r="CI1" s="53">
        <v>86</v>
      </c>
      <c r="CJ1" s="53">
        <v>87</v>
      </c>
      <c r="CK1" s="53">
        <v>88</v>
      </c>
      <c r="CL1" s="53">
        <v>89</v>
      </c>
      <c r="CM1" s="53">
        <v>90</v>
      </c>
      <c r="CN1" s="53">
        <v>91</v>
      </c>
      <c r="CO1" s="53">
        <v>92</v>
      </c>
      <c r="CP1" s="53">
        <v>93</v>
      </c>
      <c r="CQ1" s="53">
        <v>94</v>
      </c>
      <c r="CR1" s="53">
        <v>95</v>
      </c>
      <c r="CS1" s="53">
        <v>96</v>
      </c>
      <c r="CT1" s="53">
        <v>97</v>
      </c>
      <c r="CU1" s="53">
        <v>98</v>
      </c>
      <c r="CV1" s="53">
        <v>99</v>
      </c>
      <c r="CW1" s="53">
        <v>100</v>
      </c>
      <c r="CX1" s="53">
        <v>101</v>
      </c>
      <c r="CY1" s="53">
        <v>102</v>
      </c>
      <c r="CZ1" s="53">
        <v>103</v>
      </c>
      <c r="DA1" s="53">
        <v>104</v>
      </c>
      <c r="DB1" s="53">
        <v>105</v>
      </c>
    </row>
    <row r="2" spans="1:106">
      <c r="A2" s="54">
        <v>0</v>
      </c>
      <c r="B2" s="54">
        <v>553</v>
      </c>
      <c r="C2" s="54">
        <v>1464</v>
      </c>
      <c r="D2" s="54">
        <v>2800</v>
      </c>
      <c r="E2" s="54">
        <v>2883</v>
      </c>
      <c r="F2" s="54">
        <v>2970</v>
      </c>
      <c r="G2" s="54">
        <v>3059</v>
      </c>
      <c r="H2" s="54">
        <v>3151</v>
      </c>
      <c r="I2" s="54">
        <v>3245</v>
      </c>
      <c r="J2" s="54">
        <v>3343</v>
      </c>
      <c r="K2" s="54">
        <v>3443</v>
      </c>
      <c r="L2" s="54">
        <v>3546</v>
      </c>
      <c r="M2" s="54">
        <v>3652</v>
      </c>
      <c r="N2" s="54">
        <v>3762</v>
      </c>
      <c r="O2" s="54">
        <v>3875</v>
      </c>
      <c r="P2" s="54">
        <v>3991</v>
      </c>
      <c r="Q2" s="54">
        <v>4111</v>
      </c>
      <c r="R2" s="54">
        <v>4234</v>
      </c>
      <c r="S2" s="54">
        <v>4361</v>
      </c>
      <c r="T2" s="54">
        <v>4491</v>
      </c>
      <c r="U2" s="54">
        <v>4625</v>
      </c>
      <c r="V2" s="54">
        <v>4763</v>
      </c>
      <c r="W2" s="54">
        <v>4906</v>
      </c>
      <c r="X2" s="54">
        <v>5052</v>
      </c>
      <c r="Y2" s="54">
        <v>5203</v>
      </c>
      <c r="Z2" s="54">
        <v>5359</v>
      </c>
      <c r="AA2" s="54">
        <v>5519</v>
      </c>
      <c r="AB2" s="54">
        <v>5684</v>
      </c>
      <c r="AC2" s="54">
        <v>5854</v>
      </c>
      <c r="AD2" s="54">
        <v>6029</v>
      </c>
      <c r="AE2" s="54">
        <v>6210</v>
      </c>
      <c r="AF2" s="54">
        <v>6395</v>
      </c>
      <c r="AG2" s="54">
        <v>6587</v>
      </c>
      <c r="AH2" s="54">
        <v>6784</v>
      </c>
      <c r="AI2" s="54">
        <v>6987</v>
      </c>
      <c r="AJ2" s="54">
        <v>7196</v>
      </c>
      <c r="AK2" s="54">
        <v>7411</v>
      </c>
      <c r="AL2" s="54">
        <v>7633</v>
      </c>
      <c r="AM2" s="54">
        <v>7862</v>
      </c>
      <c r="AN2" s="54">
        <v>8097</v>
      </c>
      <c r="AO2" s="54">
        <v>8339</v>
      </c>
      <c r="AP2" s="54">
        <v>8589</v>
      </c>
      <c r="AQ2" s="54">
        <v>8846</v>
      </c>
      <c r="AR2" s="54">
        <v>9111</v>
      </c>
      <c r="AS2" s="54">
        <v>9384</v>
      </c>
      <c r="AT2" s="54">
        <v>9665</v>
      </c>
      <c r="AU2" s="54">
        <v>9954</v>
      </c>
      <c r="AV2" s="54">
        <v>10252</v>
      </c>
      <c r="AW2" s="54">
        <v>10559</v>
      </c>
      <c r="AX2" s="54">
        <v>10875</v>
      </c>
      <c r="AY2" s="54">
        <v>11201</v>
      </c>
      <c r="AZ2" s="54">
        <v>11537</v>
      </c>
      <c r="BA2" s="54">
        <v>11882</v>
      </c>
      <c r="BB2" s="54">
        <v>12238</v>
      </c>
      <c r="BC2" s="54">
        <v>12605</v>
      </c>
      <c r="BD2" s="54">
        <v>12982</v>
      </c>
      <c r="BE2" s="54">
        <v>13371</v>
      </c>
      <c r="BF2" s="54">
        <v>13772</v>
      </c>
      <c r="BG2" s="54">
        <v>14185</v>
      </c>
      <c r="BH2" s="54">
        <v>14610</v>
      </c>
      <c r="BI2" s="54">
        <v>15047</v>
      </c>
      <c r="BJ2" s="54">
        <v>15498</v>
      </c>
      <c r="BK2" s="54">
        <v>15963</v>
      </c>
      <c r="BL2" s="54">
        <v>16441</v>
      </c>
      <c r="BM2" s="54">
        <v>16934</v>
      </c>
      <c r="BN2" s="54">
        <v>17441</v>
      </c>
      <c r="BO2" s="54">
        <v>17964</v>
      </c>
      <c r="BP2" s="54">
        <v>18502</v>
      </c>
      <c r="BQ2" s="54">
        <v>19057</v>
      </c>
      <c r="BR2" s="54">
        <v>19628</v>
      </c>
      <c r="BS2" s="54">
        <v>20216</v>
      </c>
      <c r="BT2" s="54">
        <v>20822</v>
      </c>
      <c r="BU2" s="54">
        <v>21446</v>
      </c>
      <c r="BV2" s="54">
        <v>22089</v>
      </c>
      <c r="BW2" s="54">
        <v>22751</v>
      </c>
      <c r="BX2" s="54">
        <v>23432</v>
      </c>
      <c r="BY2" s="54">
        <v>24135</v>
      </c>
      <c r="BZ2" s="54">
        <v>24859</v>
      </c>
      <c r="CA2" s="54">
        <v>25605</v>
      </c>
      <c r="CB2" s="54">
        <v>26373</v>
      </c>
      <c r="CC2" s="54">
        <v>27164</v>
      </c>
      <c r="CD2" s="54">
        <v>27978</v>
      </c>
      <c r="CE2" s="54">
        <v>28817</v>
      </c>
      <c r="CF2" s="54">
        <v>29682</v>
      </c>
      <c r="CG2" s="54">
        <v>30572</v>
      </c>
      <c r="CH2" s="54">
        <v>31488</v>
      </c>
      <c r="CI2" s="54">
        <v>32433</v>
      </c>
      <c r="CJ2" s="54">
        <v>33405</v>
      </c>
      <c r="CK2" s="54">
        <v>34406</v>
      </c>
      <c r="CL2" s="54">
        <v>35438</v>
      </c>
      <c r="CM2" s="54">
        <v>36500</v>
      </c>
      <c r="CN2" s="54">
        <v>37594</v>
      </c>
      <c r="CO2" s="54">
        <v>38721</v>
      </c>
      <c r="CP2" s="54">
        <v>39881</v>
      </c>
      <c r="CQ2" s="54">
        <v>41077</v>
      </c>
      <c r="CR2" s="54">
        <v>42307</v>
      </c>
      <c r="CS2" s="54">
        <v>43575</v>
      </c>
      <c r="CT2" s="54">
        <v>44880</v>
      </c>
      <c r="CU2" s="54">
        <v>46224</v>
      </c>
      <c r="CV2" s="54">
        <v>47608</v>
      </c>
      <c r="CW2" s="54">
        <v>49034</v>
      </c>
      <c r="CX2" s="54">
        <v>50502</v>
      </c>
      <c r="CY2" s="54">
        <v>52013</v>
      </c>
      <c r="CZ2" s="54">
        <v>53570</v>
      </c>
      <c r="DA2" s="54">
        <v>55172</v>
      </c>
      <c r="DB2" s="54">
        <v>56823</v>
      </c>
    </row>
    <row r="3" spans="1:106">
      <c r="A3" s="54">
        <v>1</v>
      </c>
      <c r="B3" s="54">
        <v>553</v>
      </c>
      <c r="C3" s="54">
        <v>1464</v>
      </c>
      <c r="D3" s="54">
        <v>2800</v>
      </c>
      <c r="E3" s="54">
        <v>2884</v>
      </c>
      <c r="F3" s="54">
        <v>2970</v>
      </c>
      <c r="G3" s="54">
        <v>3059</v>
      </c>
      <c r="H3" s="54">
        <v>3151</v>
      </c>
      <c r="I3" s="54">
        <v>3245</v>
      </c>
      <c r="J3" s="54">
        <v>3343</v>
      </c>
      <c r="K3" s="54">
        <v>3443</v>
      </c>
      <c r="L3" s="54">
        <v>3546</v>
      </c>
      <c r="M3" s="54">
        <v>3653</v>
      </c>
      <c r="N3" s="54">
        <v>3762</v>
      </c>
      <c r="O3" s="54">
        <v>3875</v>
      </c>
      <c r="P3" s="54">
        <v>3991</v>
      </c>
      <c r="Q3" s="54">
        <v>4111</v>
      </c>
      <c r="R3" s="54">
        <v>4235</v>
      </c>
      <c r="S3" s="54">
        <v>4361</v>
      </c>
      <c r="T3" s="54">
        <v>4490</v>
      </c>
      <c r="U3" s="54">
        <v>4624</v>
      </c>
      <c r="V3" s="54">
        <v>4762</v>
      </c>
      <c r="W3" s="54">
        <v>4905</v>
      </c>
      <c r="X3" s="54">
        <v>5051</v>
      </c>
      <c r="Y3" s="54">
        <v>5202</v>
      </c>
      <c r="Z3" s="54">
        <v>5358</v>
      </c>
      <c r="AA3" s="54">
        <v>5518</v>
      </c>
      <c r="AB3" s="54">
        <v>5683</v>
      </c>
      <c r="AC3" s="54">
        <v>5853</v>
      </c>
      <c r="AD3" s="54">
        <v>6028</v>
      </c>
      <c r="AE3" s="54">
        <v>6209</v>
      </c>
      <c r="AF3" s="54">
        <v>6394</v>
      </c>
      <c r="AG3" s="54">
        <v>6586</v>
      </c>
      <c r="AH3" s="54">
        <v>6783</v>
      </c>
      <c r="AI3" s="54">
        <v>6986</v>
      </c>
      <c r="AJ3" s="54">
        <v>7195</v>
      </c>
      <c r="AK3" s="54">
        <v>7410</v>
      </c>
      <c r="AL3" s="54">
        <v>7632</v>
      </c>
      <c r="AM3" s="54">
        <v>7860</v>
      </c>
      <c r="AN3" s="54">
        <v>8095</v>
      </c>
      <c r="AO3" s="54">
        <v>8338</v>
      </c>
      <c r="AP3" s="54">
        <v>8587</v>
      </c>
      <c r="AQ3" s="54">
        <v>8845</v>
      </c>
      <c r="AR3" s="54">
        <v>9109</v>
      </c>
      <c r="AS3" s="54">
        <v>9382</v>
      </c>
      <c r="AT3" s="54">
        <v>9663</v>
      </c>
      <c r="AU3" s="54">
        <v>9952</v>
      </c>
      <c r="AV3" s="54">
        <v>10250</v>
      </c>
      <c r="AW3" s="54">
        <v>10557</v>
      </c>
      <c r="AX3" s="54">
        <v>10874</v>
      </c>
      <c r="AY3" s="54">
        <v>11199</v>
      </c>
      <c r="AZ3" s="54">
        <v>11535</v>
      </c>
      <c r="BA3" s="54">
        <v>11880</v>
      </c>
      <c r="BB3" s="54">
        <v>12236</v>
      </c>
      <c r="BC3" s="54">
        <v>12603</v>
      </c>
      <c r="BD3" s="54">
        <v>12980</v>
      </c>
      <c r="BE3" s="54">
        <v>13369</v>
      </c>
      <c r="BF3" s="54">
        <v>13770</v>
      </c>
      <c r="BG3" s="54">
        <v>14182</v>
      </c>
      <c r="BH3" s="54">
        <v>14607</v>
      </c>
      <c r="BI3" s="54">
        <v>15045</v>
      </c>
      <c r="BJ3" s="54">
        <v>15495</v>
      </c>
      <c r="BK3" s="54">
        <v>15960</v>
      </c>
      <c r="BL3" s="54">
        <v>16438</v>
      </c>
      <c r="BM3" s="54">
        <v>16931</v>
      </c>
      <c r="BN3" s="54">
        <v>17438</v>
      </c>
      <c r="BO3" s="54">
        <v>17961</v>
      </c>
      <c r="BP3" s="54">
        <v>18499</v>
      </c>
      <c r="BQ3" s="54">
        <v>19053</v>
      </c>
      <c r="BR3" s="54">
        <v>19624</v>
      </c>
      <c r="BS3" s="54">
        <v>20212</v>
      </c>
      <c r="BT3" s="54">
        <v>20818</v>
      </c>
      <c r="BU3" s="54">
        <v>21442</v>
      </c>
      <c r="BV3" s="54">
        <v>22085</v>
      </c>
      <c r="BW3" s="54">
        <v>22747</v>
      </c>
      <c r="BX3" s="54">
        <v>23429</v>
      </c>
      <c r="BY3" s="54">
        <v>24132</v>
      </c>
      <c r="BZ3" s="54">
        <v>24855</v>
      </c>
      <c r="CA3" s="54">
        <v>25601</v>
      </c>
      <c r="CB3" s="54">
        <v>26369</v>
      </c>
      <c r="CC3" s="54">
        <v>27159</v>
      </c>
      <c r="CD3" s="54">
        <v>27974</v>
      </c>
      <c r="CE3" s="54">
        <v>28813</v>
      </c>
      <c r="CF3" s="54">
        <v>29677</v>
      </c>
      <c r="CG3" s="54">
        <v>30567</v>
      </c>
      <c r="CH3" s="54">
        <v>31483</v>
      </c>
      <c r="CI3" s="54">
        <v>32427</v>
      </c>
      <c r="CJ3" s="54">
        <v>33399</v>
      </c>
      <c r="CK3" s="54">
        <v>34400</v>
      </c>
      <c r="CL3" s="54">
        <v>35432</v>
      </c>
      <c r="CM3" s="54">
        <v>36494</v>
      </c>
      <c r="CN3" s="54">
        <v>37588</v>
      </c>
      <c r="CO3" s="54">
        <v>38714</v>
      </c>
      <c r="CP3" s="54">
        <v>39874</v>
      </c>
      <c r="CQ3" s="54">
        <v>41069</v>
      </c>
      <c r="CR3" s="54">
        <v>42299</v>
      </c>
      <c r="CS3" s="54">
        <v>43566</v>
      </c>
      <c r="CT3" s="54">
        <v>44871</v>
      </c>
      <c r="CU3" s="54">
        <v>46215</v>
      </c>
      <c r="CV3" s="54">
        <v>47599</v>
      </c>
      <c r="CW3" s="54">
        <v>49023</v>
      </c>
      <c r="CX3" s="54">
        <v>50491</v>
      </c>
      <c r="CY3" s="54">
        <v>52002</v>
      </c>
      <c r="CZ3" s="54">
        <v>53557</v>
      </c>
      <c r="DA3" s="54">
        <v>55159</v>
      </c>
      <c r="DB3" s="54"/>
    </row>
    <row r="4" spans="1:106">
      <c r="A4" s="54">
        <v>2</v>
      </c>
      <c r="B4" s="54">
        <v>553</v>
      </c>
      <c r="C4" s="54">
        <v>1464</v>
      </c>
      <c r="D4" s="54">
        <v>2800</v>
      </c>
      <c r="E4" s="54">
        <v>2884</v>
      </c>
      <c r="F4" s="54">
        <v>2970</v>
      </c>
      <c r="G4" s="54">
        <v>3059</v>
      </c>
      <c r="H4" s="54">
        <v>3151</v>
      </c>
      <c r="I4" s="54">
        <v>3246</v>
      </c>
      <c r="J4" s="54">
        <v>3343</v>
      </c>
      <c r="K4" s="54">
        <v>3443</v>
      </c>
      <c r="L4" s="54">
        <v>3546</v>
      </c>
      <c r="M4" s="54">
        <v>3653</v>
      </c>
      <c r="N4" s="54">
        <v>3762</v>
      </c>
      <c r="O4" s="54">
        <v>3875</v>
      </c>
      <c r="P4" s="54">
        <v>3992</v>
      </c>
      <c r="Q4" s="54">
        <v>4111</v>
      </c>
      <c r="R4" s="54">
        <v>4234</v>
      </c>
      <c r="S4" s="54">
        <v>4360</v>
      </c>
      <c r="T4" s="54">
        <v>4489</v>
      </c>
      <c r="U4" s="54">
        <v>4623</v>
      </c>
      <c r="V4" s="54">
        <v>4761</v>
      </c>
      <c r="W4" s="54">
        <v>4904</v>
      </c>
      <c r="X4" s="54">
        <v>5050</v>
      </c>
      <c r="Y4" s="54">
        <v>5201</v>
      </c>
      <c r="Z4" s="54">
        <v>5357</v>
      </c>
      <c r="AA4" s="54">
        <v>5517</v>
      </c>
      <c r="AB4" s="54">
        <v>5682</v>
      </c>
      <c r="AC4" s="54">
        <v>5852</v>
      </c>
      <c r="AD4" s="54">
        <v>6027</v>
      </c>
      <c r="AE4" s="54">
        <v>6207</v>
      </c>
      <c r="AF4" s="54">
        <v>6393</v>
      </c>
      <c r="AG4" s="54">
        <v>6584</v>
      </c>
      <c r="AH4" s="54">
        <v>6781</v>
      </c>
      <c r="AI4" s="54">
        <v>6984</v>
      </c>
      <c r="AJ4" s="54">
        <v>7193</v>
      </c>
      <c r="AK4" s="54">
        <v>7408</v>
      </c>
      <c r="AL4" s="54">
        <v>7630</v>
      </c>
      <c r="AM4" s="54">
        <v>7858</v>
      </c>
      <c r="AN4" s="54">
        <v>8094</v>
      </c>
      <c r="AO4" s="54">
        <v>8336</v>
      </c>
      <c r="AP4" s="54">
        <v>8585</v>
      </c>
      <c r="AQ4" s="54">
        <v>8842</v>
      </c>
      <c r="AR4" s="54">
        <v>9107</v>
      </c>
      <c r="AS4" s="54">
        <v>9380</v>
      </c>
      <c r="AT4" s="54">
        <v>9661</v>
      </c>
      <c r="AU4" s="54">
        <v>9950</v>
      </c>
      <c r="AV4" s="54">
        <v>10248</v>
      </c>
      <c r="AW4" s="54">
        <v>10555</v>
      </c>
      <c r="AX4" s="54">
        <v>10871</v>
      </c>
      <c r="AY4" s="54">
        <v>11197</v>
      </c>
      <c r="AZ4" s="54">
        <v>11532</v>
      </c>
      <c r="BA4" s="54">
        <v>11877</v>
      </c>
      <c r="BB4" s="54">
        <v>12233</v>
      </c>
      <c r="BC4" s="54">
        <v>12600</v>
      </c>
      <c r="BD4" s="54">
        <v>12977</v>
      </c>
      <c r="BE4" s="54">
        <v>13366</v>
      </c>
      <c r="BF4" s="54">
        <v>13766</v>
      </c>
      <c r="BG4" s="54">
        <v>14179</v>
      </c>
      <c r="BH4" s="54">
        <v>14604</v>
      </c>
      <c r="BI4" s="54">
        <v>15041</v>
      </c>
      <c r="BJ4" s="54">
        <v>15492</v>
      </c>
      <c r="BK4" s="54">
        <v>15956</v>
      </c>
      <c r="BL4" s="54">
        <v>16434</v>
      </c>
      <c r="BM4" s="54">
        <v>16927</v>
      </c>
      <c r="BN4" s="54">
        <v>17434</v>
      </c>
      <c r="BO4" s="54">
        <v>17956</v>
      </c>
      <c r="BP4" s="54">
        <v>18494</v>
      </c>
      <c r="BQ4" s="54">
        <v>19049</v>
      </c>
      <c r="BR4" s="54">
        <v>19619</v>
      </c>
      <c r="BS4" s="54">
        <v>20207</v>
      </c>
      <c r="BT4" s="54">
        <v>20813</v>
      </c>
      <c r="BU4" s="54">
        <v>21437</v>
      </c>
      <c r="BV4" s="54">
        <v>22079</v>
      </c>
      <c r="BW4" s="54">
        <v>22742</v>
      </c>
      <c r="BX4" s="54">
        <v>23424</v>
      </c>
      <c r="BY4" s="54">
        <v>24126</v>
      </c>
      <c r="BZ4" s="54">
        <v>24850</v>
      </c>
      <c r="CA4" s="54">
        <v>25595</v>
      </c>
      <c r="CB4" s="54">
        <v>26363</v>
      </c>
      <c r="CC4" s="54">
        <v>27153</v>
      </c>
      <c r="CD4" s="54">
        <v>27968</v>
      </c>
      <c r="CE4" s="54">
        <v>28806</v>
      </c>
      <c r="CF4" s="54">
        <v>29670</v>
      </c>
      <c r="CG4" s="54">
        <v>30560</v>
      </c>
      <c r="CH4" s="54">
        <v>31476</v>
      </c>
      <c r="CI4" s="54">
        <v>32420</v>
      </c>
      <c r="CJ4" s="54">
        <v>33391</v>
      </c>
      <c r="CK4" s="54">
        <v>34392</v>
      </c>
      <c r="CL4" s="54">
        <v>35423</v>
      </c>
      <c r="CM4" s="54">
        <v>36485</v>
      </c>
      <c r="CN4" s="54">
        <v>37578</v>
      </c>
      <c r="CO4" s="54">
        <v>38704</v>
      </c>
      <c r="CP4" s="54">
        <v>39864</v>
      </c>
      <c r="CQ4" s="54">
        <v>41058</v>
      </c>
      <c r="CR4" s="54">
        <v>42288</v>
      </c>
      <c r="CS4" s="54">
        <v>43555</v>
      </c>
      <c r="CT4" s="54">
        <v>44859</v>
      </c>
      <c r="CU4" s="54">
        <v>46202</v>
      </c>
      <c r="CV4" s="54">
        <v>47585</v>
      </c>
      <c r="CW4" s="54">
        <v>49010</v>
      </c>
      <c r="CX4" s="54">
        <v>50476</v>
      </c>
      <c r="CY4" s="54">
        <v>51986</v>
      </c>
      <c r="CZ4" s="54">
        <v>53541</v>
      </c>
      <c r="DA4" s="54"/>
      <c r="DB4" s="54"/>
    </row>
    <row r="5" spans="1:106">
      <c r="A5" s="54">
        <v>3</v>
      </c>
      <c r="B5" s="54">
        <v>553</v>
      </c>
      <c r="C5" s="54">
        <v>1464</v>
      </c>
      <c r="D5" s="54">
        <v>2800</v>
      </c>
      <c r="E5" s="54">
        <v>2884</v>
      </c>
      <c r="F5" s="54">
        <v>2970</v>
      </c>
      <c r="G5" s="54">
        <v>3059</v>
      </c>
      <c r="H5" s="54">
        <v>3151</v>
      </c>
      <c r="I5" s="54">
        <v>3246</v>
      </c>
      <c r="J5" s="54">
        <v>3343</v>
      </c>
      <c r="K5" s="54">
        <v>3443</v>
      </c>
      <c r="L5" s="54">
        <v>3547</v>
      </c>
      <c r="M5" s="54">
        <v>3653</v>
      </c>
      <c r="N5" s="54">
        <v>3763</v>
      </c>
      <c r="O5" s="54">
        <v>3875</v>
      </c>
      <c r="P5" s="54">
        <v>3992</v>
      </c>
      <c r="Q5" s="54">
        <v>4110</v>
      </c>
      <c r="R5" s="54">
        <v>4232</v>
      </c>
      <c r="S5" s="54">
        <v>4358</v>
      </c>
      <c r="T5" s="54">
        <v>4488</v>
      </c>
      <c r="U5" s="54">
        <v>4622</v>
      </c>
      <c r="V5" s="54">
        <v>4760</v>
      </c>
      <c r="W5" s="54">
        <v>4902</v>
      </c>
      <c r="X5" s="54">
        <v>5049</v>
      </c>
      <c r="Y5" s="54">
        <v>5200</v>
      </c>
      <c r="Z5" s="54">
        <v>5355</v>
      </c>
      <c r="AA5" s="54">
        <v>5515</v>
      </c>
      <c r="AB5" s="54">
        <v>5680</v>
      </c>
      <c r="AC5" s="54">
        <v>5850</v>
      </c>
      <c r="AD5" s="54">
        <v>6025</v>
      </c>
      <c r="AE5" s="54">
        <v>6205</v>
      </c>
      <c r="AF5" s="54">
        <v>6391</v>
      </c>
      <c r="AG5" s="54">
        <v>6582</v>
      </c>
      <c r="AH5" s="54">
        <v>6779</v>
      </c>
      <c r="AI5" s="54">
        <v>6982</v>
      </c>
      <c r="AJ5" s="54">
        <v>7191</v>
      </c>
      <c r="AK5" s="54">
        <v>7406</v>
      </c>
      <c r="AL5" s="54">
        <v>7628</v>
      </c>
      <c r="AM5" s="54">
        <v>7856</v>
      </c>
      <c r="AN5" s="54">
        <v>8091</v>
      </c>
      <c r="AO5" s="54">
        <v>8333</v>
      </c>
      <c r="AP5" s="54">
        <v>8583</v>
      </c>
      <c r="AQ5" s="54">
        <v>8840</v>
      </c>
      <c r="AR5" s="54">
        <v>9104</v>
      </c>
      <c r="AS5" s="54">
        <v>9377</v>
      </c>
      <c r="AT5" s="54">
        <v>9658</v>
      </c>
      <c r="AU5" s="54">
        <v>9947</v>
      </c>
      <c r="AV5" s="54">
        <v>10245</v>
      </c>
      <c r="AW5" s="54">
        <v>10552</v>
      </c>
      <c r="AX5" s="54">
        <v>10868</v>
      </c>
      <c r="AY5" s="54">
        <v>11193</v>
      </c>
      <c r="AZ5" s="54">
        <v>11529</v>
      </c>
      <c r="BA5" s="54">
        <v>11874</v>
      </c>
      <c r="BB5" s="54">
        <v>12230</v>
      </c>
      <c r="BC5" s="54">
        <v>12596</v>
      </c>
      <c r="BD5" s="54">
        <v>12973</v>
      </c>
      <c r="BE5" s="54">
        <v>13362</v>
      </c>
      <c r="BF5" s="54">
        <v>13762</v>
      </c>
      <c r="BG5" s="54">
        <v>14175</v>
      </c>
      <c r="BH5" s="54">
        <v>14599</v>
      </c>
      <c r="BI5" s="54">
        <v>15037</v>
      </c>
      <c r="BJ5" s="54">
        <v>15487</v>
      </c>
      <c r="BK5" s="54">
        <v>15951</v>
      </c>
      <c r="BL5" s="54">
        <v>16429</v>
      </c>
      <c r="BM5" s="54">
        <v>16922</v>
      </c>
      <c r="BN5" s="54">
        <v>17429</v>
      </c>
      <c r="BO5" s="54">
        <v>17951</v>
      </c>
      <c r="BP5" s="54">
        <v>18489</v>
      </c>
      <c r="BQ5" s="54">
        <v>19043</v>
      </c>
      <c r="BR5" s="54">
        <v>19614</v>
      </c>
      <c r="BS5" s="54">
        <v>20201</v>
      </c>
      <c r="BT5" s="54">
        <v>20807</v>
      </c>
      <c r="BU5" s="54">
        <v>21430</v>
      </c>
      <c r="BV5" s="54">
        <v>22073</v>
      </c>
      <c r="BW5" s="54">
        <v>22735</v>
      </c>
      <c r="BX5" s="54">
        <v>23417</v>
      </c>
      <c r="BY5" s="54">
        <v>24119</v>
      </c>
      <c r="BZ5" s="54">
        <v>24843</v>
      </c>
      <c r="CA5" s="54">
        <v>25588</v>
      </c>
      <c r="CB5" s="54">
        <v>26355</v>
      </c>
      <c r="CC5" s="54">
        <v>27146</v>
      </c>
      <c r="CD5" s="54">
        <v>27960</v>
      </c>
      <c r="CE5" s="54">
        <v>28798</v>
      </c>
      <c r="CF5" s="54">
        <v>29661</v>
      </c>
      <c r="CG5" s="54">
        <v>30551</v>
      </c>
      <c r="CH5" s="54">
        <v>31467</v>
      </c>
      <c r="CI5" s="54">
        <v>32410</v>
      </c>
      <c r="CJ5" s="54">
        <v>33382</v>
      </c>
      <c r="CK5" s="54">
        <v>34382</v>
      </c>
      <c r="CL5" s="54">
        <v>35413</v>
      </c>
      <c r="CM5" s="54">
        <v>36474</v>
      </c>
      <c r="CN5" s="54">
        <v>37567</v>
      </c>
      <c r="CO5" s="54">
        <v>38693</v>
      </c>
      <c r="CP5" s="54">
        <v>39852</v>
      </c>
      <c r="CQ5" s="54">
        <v>41046</v>
      </c>
      <c r="CR5" s="54">
        <v>42275</v>
      </c>
      <c r="CS5" s="54">
        <v>43541</v>
      </c>
      <c r="CT5" s="54">
        <v>44844</v>
      </c>
      <c r="CU5" s="54">
        <v>46187</v>
      </c>
      <c r="CV5" s="54">
        <v>47569</v>
      </c>
      <c r="CW5" s="54">
        <v>48993</v>
      </c>
      <c r="CX5" s="54">
        <v>50458</v>
      </c>
      <c r="CY5" s="54">
        <v>51968</v>
      </c>
      <c r="CZ5" s="54"/>
      <c r="DA5" s="54"/>
      <c r="DB5" s="54"/>
    </row>
    <row r="6" spans="1:106">
      <c r="A6" s="54">
        <v>4</v>
      </c>
      <c r="B6" s="54">
        <v>553</v>
      </c>
      <c r="C6" s="54">
        <v>1464</v>
      </c>
      <c r="D6" s="54">
        <v>2800</v>
      </c>
      <c r="E6" s="54">
        <v>2884</v>
      </c>
      <c r="F6" s="54">
        <v>2970</v>
      </c>
      <c r="G6" s="54">
        <v>3059</v>
      </c>
      <c r="H6" s="54">
        <v>3151</v>
      </c>
      <c r="I6" s="54">
        <v>3246</v>
      </c>
      <c r="J6" s="54">
        <v>3343</v>
      </c>
      <c r="K6" s="54">
        <v>3443</v>
      </c>
      <c r="L6" s="54">
        <v>3547</v>
      </c>
      <c r="M6" s="54">
        <v>3653</v>
      </c>
      <c r="N6" s="54">
        <v>3763</v>
      </c>
      <c r="O6" s="54">
        <v>3875</v>
      </c>
      <c r="P6" s="54">
        <v>3990</v>
      </c>
      <c r="Q6" s="54">
        <v>4109</v>
      </c>
      <c r="R6" s="54">
        <v>4231</v>
      </c>
      <c r="S6" s="54">
        <v>4357</v>
      </c>
      <c r="T6" s="54">
        <v>4487</v>
      </c>
      <c r="U6" s="54">
        <v>4620</v>
      </c>
      <c r="V6" s="54">
        <v>4758</v>
      </c>
      <c r="W6" s="54">
        <v>4901</v>
      </c>
      <c r="X6" s="54">
        <v>5047</v>
      </c>
      <c r="Y6" s="54">
        <v>5198</v>
      </c>
      <c r="Z6" s="54">
        <v>5353</v>
      </c>
      <c r="AA6" s="54">
        <v>5513</v>
      </c>
      <c r="AB6" s="54">
        <v>5678</v>
      </c>
      <c r="AC6" s="54">
        <v>5848</v>
      </c>
      <c r="AD6" s="54">
        <v>6023</v>
      </c>
      <c r="AE6" s="54">
        <v>6203</v>
      </c>
      <c r="AF6" s="54">
        <v>6389</v>
      </c>
      <c r="AG6" s="54">
        <v>6580</v>
      </c>
      <c r="AH6" s="54">
        <v>6777</v>
      </c>
      <c r="AI6" s="54">
        <v>6979</v>
      </c>
      <c r="AJ6" s="54">
        <v>7188</v>
      </c>
      <c r="AK6" s="54">
        <v>7403</v>
      </c>
      <c r="AL6" s="54">
        <v>7625</v>
      </c>
      <c r="AM6" s="54">
        <v>7853</v>
      </c>
      <c r="AN6" s="54">
        <v>8088</v>
      </c>
      <c r="AO6" s="54">
        <v>8330</v>
      </c>
      <c r="AP6" s="54">
        <v>8580</v>
      </c>
      <c r="AQ6" s="54">
        <v>8837</v>
      </c>
      <c r="AR6" s="54">
        <v>9101</v>
      </c>
      <c r="AS6" s="54">
        <v>9374</v>
      </c>
      <c r="AT6" s="54">
        <v>9654</v>
      </c>
      <c r="AU6" s="54">
        <v>9944</v>
      </c>
      <c r="AV6" s="54">
        <v>10241</v>
      </c>
      <c r="AW6" s="54">
        <v>10548</v>
      </c>
      <c r="AX6" s="54">
        <v>10864</v>
      </c>
      <c r="AY6" s="54">
        <v>11189</v>
      </c>
      <c r="AZ6" s="54">
        <v>11525</v>
      </c>
      <c r="BA6" s="54">
        <v>11870</v>
      </c>
      <c r="BB6" s="54">
        <v>12225</v>
      </c>
      <c r="BC6" s="54">
        <v>12592</v>
      </c>
      <c r="BD6" s="54">
        <v>12969</v>
      </c>
      <c r="BE6" s="54">
        <v>13357</v>
      </c>
      <c r="BF6" s="54">
        <v>13757</v>
      </c>
      <c r="BG6" s="54">
        <v>14170</v>
      </c>
      <c r="BH6" s="54">
        <v>14594</v>
      </c>
      <c r="BI6" s="54">
        <v>15031</v>
      </c>
      <c r="BJ6" s="54">
        <v>15482</v>
      </c>
      <c r="BK6" s="54">
        <v>15946</v>
      </c>
      <c r="BL6" s="54">
        <v>16423</v>
      </c>
      <c r="BM6" s="54">
        <v>16916</v>
      </c>
      <c r="BN6" s="54">
        <v>17423</v>
      </c>
      <c r="BO6" s="54">
        <v>17945</v>
      </c>
      <c r="BP6" s="54">
        <v>18482</v>
      </c>
      <c r="BQ6" s="54">
        <v>19036</v>
      </c>
      <c r="BR6" s="54">
        <v>19607</v>
      </c>
      <c r="BS6" s="54">
        <v>20194</v>
      </c>
      <c r="BT6" s="54">
        <v>20799</v>
      </c>
      <c r="BU6" s="54">
        <v>21423</v>
      </c>
      <c r="BV6" s="54">
        <v>22066</v>
      </c>
      <c r="BW6" s="54">
        <v>22728</v>
      </c>
      <c r="BX6" s="54">
        <v>23409</v>
      </c>
      <c r="BY6" s="54">
        <v>24111</v>
      </c>
      <c r="BZ6" s="54">
        <v>24835</v>
      </c>
      <c r="CA6" s="54">
        <v>25579</v>
      </c>
      <c r="CB6" s="54">
        <v>26346</v>
      </c>
      <c r="CC6" s="54">
        <v>27136</v>
      </c>
      <c r="CD6" s="54">
        <v>27950</v>
      </c>
      <c r="CE6" s="54">
        <v>28788</v>
      </c>
      <c r="CF6" s="54">
        <v>29651</v>
      </c>
      <c r="CG6" s="54">
        <v>30540</v>
      </c>
      <c r="CH6" s="54">
        <v>31456</v>
      </c>
      <c r="CI6" s="54">
        <v>32399</v>
      </c>
      <c r="CJ6" s="54">
        <v>33370</v>
      </c>
      <c r="CK6" s="54">
        <v>34370</v>
      </c>
      <c r="CL6" s="54">
        <v>35400</v>
      </c>
      <c r="CM6" s="54">
        <v>36461</v>
      </c>
      <c r="CN6" s="54">
        <v>37553</v>
      </c>
      <c r="CO6" s="54">
        <v>38679</v>
      </c>
      <c r="CP6" s="54">
        <v>39837</v>
      </c>
      <c r="CQ6" s="54">
        <v>41030</v>
      </c>
      <c r="CR6" s="54">
        <v>42259</v>
      </c>
      <c r="CS6" s="54">
        <v>43524</v>
      </c>
      <c r="CT6" s="54">
        <v>44827</v>
      </c>
      <c r="CU6" s="54">
        <v>46169</v>
      </c>
      <c r="CV6" s="54">
        <v>47550</v>
      </c>
      <c r="CW6" s="54">
        <v>48973</v>
      </c>
      <c r="CX6" s="54">
        <v>50438</v>
      </c>
      <c r="CY6" s="54"/>
      <c r="CZ6" s="54"/>
      <c r="DA6" s="54"/>
      <c r="DB6" s="54"/>
    </row>
    <row r="7" spans="1:106">
      <c r="A7" s="54">
        <v>5</v>
      </c>
      <c r="B7" s="54">
        <v>553</v>
      </c>
      <c r="C7" s="54">
        <v>1464</v>
      </c>
      <c r="D7" s="54">
        <v>2800</v>
      </c>
      <c r="E7" s="54">
        <v>2884</v>
      </c>
      <c r="F7" s="54">
        <v>2970</v>
      </c>
      <c r="G7" s="54">
        <v>3059</v>
      </c>
      <c r="H7" s="54">
        <v>3151</v>
      </c>
      <c r="I7" s="54">
        <v>3246</v>
      </c>
      <c r="J7" s="54">
        <v>3343</v>
      </c>
      <c r="K7" s="54">
        <v>3443</v>
      </c>
      <c r="L7" s="54">
        <v>3547</v>
      </c>
      <c r="M7" s="54">
        <v>3653</v>
      </c>
      <c r="N7" s="54">
        <v>3763</v>
      </c>
      <c r="O7" s="54">
        <v>3874</v>
      </c>
      <c r="P7" s="54">
        <v>3989</v>
      </c>
      <c r="Q7" s="54">
        <v>4107</v>
      </c>
      <c r="R7" s="54">
        <v>4229</v>
      </c>
      <c r="S7" s="54">
        <v>4355</v>
      </c>
      <c r="T7" s="54">
        <v>4485</v>
      </c>
      <c r="U7" s="54">
        <v>4618</v>
      </c>
      <c r="V7" s="54">
        <v>4756</v>
      </c>
      <c r="W7" s="54">
        <v>4899</v>
      </c>
      <c r="X7" s="54">
        <v>5045</v>
      </c>
      <c r="Y7" s="54">
        <v>5196</v>
      </c>
      <c r="Z7" s="54">
        <v>5351</v>
      </c>
      <c r="AA7" s="54">
        <v>5511</v>
      </c>
      <c r="AB7" s="54">
        <v>5676</v>
      </c>
      <c r="AC7" s="54">
        <v>5846</v>
      </c>
      <c r="AD7" s="54">
        <v>6021</v>
      </c>
      <c r="AE7" s="54">
        <v>6201</v>
      </c>
      <c r="AF7" s="54">
        <v>6386</v>
      </c>
      <c r="AG7" s="54">
        <v>6577</v>
      </c>
      <c r="AH7" s="54">
        <v>6774</v>
      </c>
      <c r="AI7" s="54">
        <v>6977</v>
      </c>
      <c r="AJ7" s="54">
        <v>7185</v>
      </c>
      <c r="AK7" s="54">
        <v>7401</v>
      </c>
      <c r="AL7" s="54">
        <v>7622</v>
      </c>
      <c r="AM7" s="54">
        <v>7850</v>
      </c>
      <c r="AN7" s="54">
        <v>8085</v>
      </c>
      <c r="AO7" s="54">
        <v>8327</v>
      </c>
      <c r="AP7" s="54">
        <v>8576</v>
      </c>
      <c r="AQ7" s="54">
        <v>8833</v>
      </c>
      <c r="AR7" s="54">
        <v>9098</v>
      </c>
      <c r="AS7" s="54">
        <v>9370</v>
      </c>
      <c r="AT7" s="54">
        <v>9651</v>
      </c>
      <c r="AU7" s="54">
        <v>9940</v>
      </c>
      <c r="AV7" s="54">
        <v>10237</v>
      </c>
      <c r="AW7" s="54">
        <v>10544</v>
      </c>
      <c r="AX7" s="54">
        <v>10860</v>
      </c>
      <c r="AY7" s="54">
        <v>11185</v>
      </c>
      <c r="AZ7" s="54">
        <v>11520</v>
      </c>
      <c r="BA7" s="54">
        <v>11865</v>
      </c>
      <c r="BB7" s="54">
        <v>12220</v>
      </c>
      <c r="BC7" s="54">
        <v>12586</v>
      </c>
      <c r="BD7" s="54">
        <v>12964</v>
      </c>
      <c r="BE7" s="54">
        <v>13352</v>
      </c>
      <c r="BF7" s="54">
        <v>13752</v>
      </c>
      <c r="BG7" s="54">
        <v>14164</v>
      </c>
      <c r="BH7" s="54">
        <v>14588</v>
      </c>
      <c r="BI7" s="54">
        <v>15025</v>
      </c>
      <c r="BJ7" s="54">
        <v>15476</v>
      </c>
      <c r="BK7" s="54">
        <v>15939</v>
      </c>
      <c r="BL7" s="54">
        <v>16417</v>
      </c>
      <c r="BM7" s="54">
        <v>16909</v>
      </c>
      <c r="BN7" s="54">
        <v>17416</v>
      </c>
      <c r="BO7" s="54">
        <v>17937</v>
      </c>
      <c r="BP7" s="54">
        <v>18475</v>
      </c>
      <c r="BQ7" s="54">
        <v>19029</v>
      </c>
      <c r="BR7" s="54">
        <v>19599</v>
      </c>
      <c r="BS7" s="54">
        <v>20186</v>
      </c>
      <c r="BT7" s="54">
        <v>20792</v>
      </c>
      <c r="BU7" s="54">
        <v>21415</v>
      </c>
      <c r="BV7" s="54">
        <v>22057</v>
      </c>
      <c r="BW7" s="54">
        <v>22719</v>
      </c>
      <c r="BX7" s="54">
        <v>23400</v>
      </c>
      <c r="BY7" s="54">
        <v>24102</v>
      </c>
      <c r="BZ7" s="54">
        <v>24825</v>
      </c>
      <c r="CA7" s="54">
        <v>25569</v>
      </c>
      <c r="CB7" s="54">
        <v>26336</v>
      </c>
      <c r="CC7" s="54">
        <v>27126</v>
      </c>
      <c r="CD7" s="54">
        <v>27939</v>
      </c>
      <c r="CE7" s="54">
        <v>28777</v>
      </c>
      <c r="CF7" s="54">
        <v>29640</v>
      </c>
      <c r="CG7" s="54">
        <v>30528</v>
      </c>
      <c r="CH7" s="54">
        <v>31443</v>
      </c>
      <c r="CI7" s="54">
        <v>32386</v>
      </c>
      <c r="CJ7" s="54">
        <v>33357</v>
      </c>
      <c r="CK7" s="54">
        <v>34356</v>
      </c>
      <c r="CL7" s="54">
        <v>35386</v>
      </c>
      <c r="CM7" s="54">
        <v>36446</v>
      </c>
      <c r="CN7" s="54">
        <v>37538</v>
      </c>
      <c r="CO7" s="54">
        <v>38662</v>
      </c>
      <c r="CP7" s="54">
        <v>39820</v>
      </c>
      <c r="CQ7" s="54">
        <v>41013</v>
      </c>
      <c r="CR7" s="54">
        <v>42241</v>
      </c>
      <c r="CS7" s="54">
        <v>43505</v>
      </c>
      <c r="CT7" s="54">
        <v>44807</v>
      </c>
      <c r="CU7" s="54">
        <v>46148</v>
      </c>
      <c r="CV7" s="54">
        <v>47529</v>
      </c>
      <c r="CW7" s="54">
        <v>48950</v>
      </c>
      <c r="CX7" s="54"/>
      <c r="CY7" s="54"/>
      <c r="CZ7" s="54"/>
      <c r="DA7" s="54"/>
      <c r="DB7" s="54"/>
    </row>
    <row r="8" spans="1:106">
      <c r="A8" s="54">
        <v>6</v>
      </c>
      <c r="B8" s="54">
        <v>553</v>
      </c>
      <c r="C8" s="54">
        <v>1464</v>
      </c>
      <c r="D8" s="54">
        <v>2800</v>
      </c>
      <c r="E8" s="54">
        <v>2884</v>
      </c>
      <c r="F8" s="54">
        <v>2970</v>
      </c>
      <c r="G8" s="54">
        <v>3059</v>
      </c>
      <c r="H8" s="54">
        <v>3151</v>
      </c>
      <c r="I8" s="54">
        <v>3246</v>
      </c>
      <c r="J8" s="54">
        <v>3343</v>
      </c>
      <c r="K8" s="54">
        <v>3443</v>
      </c>
      <c r="L8" s="54">
        <v>3547</v>
      </c>
      <c r="M8" s="54">
        <v>3653</v>
      </c>
      <c r="N8" s="54">
        <v>3761</v>
      </c>
      <c r="O8" s="54">
        <v>3872</v>
      </c>
      <c r="P8" s="54">
        <v>3987</v>
      </c>
      <c r="Q8" s="54">
        <v>4105</v>
      </c>
      <c r="R8" s="54">
        <v>4227</v>
      </c>
      <c r="S8" s="54">
        <v>4353</v>
      </c>
      <c r="T8" s="54">
        <v>4483</v>
      </c>
      <c r="U8" s="54">
        <v>4616</v>
      </c>
      <c r="V8" s="54">
        <v>4754</v>
      </c>
      <c r="W8" s="54">
        <v>4896</v>
      </c>
      <c r="X8" s="54">
        <v>5043</v>
      </c>
      <c r="Y8" s="54">
        <v>5193</v>
      </c>
      <c r="Z8" s="54">
        <v>5349</v>
      </c>
      <c r="AA8" s="54">
        <v>5509</v>
      </c>
      <c r="AB8" s="54">
        <v>5673</v>
      </c>
      <c r="AC8" s="54">
        <v>5843</v>
      </c>
      <c r="AD8" s="54">
        <v>6018</v>
      </c>
      <c r="AE8" s="54">
        <v>6198</v>
      </c>
      <c r="AF8" s="54">
        <v>6383</v>
      </c>
      <c r="AG8" s="54">
        <v>6574</v>
      </c>
      <c r="AH8" s="54">
        <v>6771</v>
      </c>
      <c r="AI8" s="54">
        <v>6974</v>
      </c>
      <c r="AJ8" s="54">
        <v>7182</v>
      </c>
      <c r="AK8" s="54">
        <v>7397</v>
      </c>
      <c r="AL8" s="54">
        <v>7619</v>
      </c>
      <c r="AM8" s="54">
        <v>7847</v>
      </c>
      <c r="AN8" s="54">
        <v>8081</v>
      </c>
      <c r="AO8" s="54">
        <v>8323</v>
      </c>
      <c r="AP8" s="54">
        <v>8573</v>
      </c>
      <c r="AQ8" s="54">
        <v>8829</v>
      </c>
      <c r="AR8" s="54">
        <v>9094</v>
      </c>
      <c r="AS8" s="54">
        <v>9366</v>
      </c>
      <c r="AT8" s="54">
        <v>9646</v>
      </c>
      <c r="AU8" s="54">
        <v>9935</v>
      </c>
      <c r="AV8" s="54">
        <v>10233</v>
      </c>
      <c r="AW8" s="54">
        <v>10539</v>
      </c>
      <c r="AX8" s="54">
        <v>10855</v>
      </c>
      <c r="AY8" s="54">
        <v>11180</v>
      </c>
      <c r="AZ8" s="54">
        <v>11515</v>
      </c>
      <c r="BA8" s="54">
        <v>11860</v>
      </c>
      <c r="BB8" s="54">
        <v>12215</v>
      </c>
      <c r="BC8" s="54">
        <v>12581</v>
      </c>
      <c r="BD8" s="54">
        <v>12958</v>
      </c>
      <c r="BE8" s="54">
        <v>13346</v>
      </c>
      <c r="BF8" s="54">
        <v>13746</v>
      </c>
      <c r="BG8" s="54">
        <v>14157</v>
      </c>
      <c r="BH8" s="54">
        <v>14582</v>
      </c>
      <c r="BI8" s="54">
        <v>15019</v>
      </c>
      <c r="BJ8" s="54">
        <v>15469</v>
      </c>
      <c r="BK8" s="54">
        <v>15932</v>
      </c>
      <c r="BL8" s="54">
        <v>16409</v>
      </c>
      <c r="BM8" s="54">
        <v>16901</v>
      </c>
      <c r="BN8" s="54">
        <v>17408</v>
      </c>
      <c r="BO8" s="54">
        <v>17929</v>
      </c>
      <c r="BP8" s="54">
        <v>18466</v>
      </c>
      <c r="BQ8" s="54">
        <v>19020</v>
      </c>
      <c r="BR8" s="54">
        <v>19590</v>
      </c>
      <c r="BS8" s="54">
        <v>20177</v>
      </c>
      <c r="BT8" s="54">
        <v>20783</v>
      </c>
      <c r="BU8" s="54">
        <v>21406</v>
      </c>
      <c r="BV8" s="54">
        <v>22048</v>
      </c>
      <c r="BW8" s="54">
        <v>22709</v>
      </c>
      <c r="BX8" s="54">
        <v>23390</v>
      </c>
      <c r="BY8" s="54">
        <v>24092</v>
      </c>
      <c r="BZ8" s="54">
        <v>24814</v>
      </c>
      <c r="CA8" s="54">
        <v>25558</v>
      </c>
      <c r="CB8" s="54">
        <v>26325</v>
      </c>
      <c r="CC8" s="54">
        <v>27114</v>
      </c>
      <c r="CD8" s="54">
        <v>27927</v>
      </c>
      <c r="CE8" s="54">
        <v>28764</v>
      </c>
      <c r="CF8" s="54">
        <v>29626</v>
      </c>
      <c r="CG8" s="54">
        <v>30515</v>
      </c>
      <c r="CH8" s="54">
        <v>31429</v>
      </c>
      <c r="CI8" s="54">
        <v>32371</v>
      </c>
      <c r="CJ8" s="54">
        <v>33341</v>
      </c>
      <c r="CK8" s="54">
        <v>34340</v>
      </c>
      <c r="CL8" s="54">
        <v>35369</v>
      </c>
      <c r="CM8" s="54">
        <v>36429</v>
      </c>
      <c r="CN8" s="54">
        <v>37520</v>
      </c>
      <c r="CO8" s="54">
        <v>38644</v>
      </c>
      <c r="CP8" s="54">
        <v>39801</v>
      </c>
      <c r="CQ8" s="54">
        <v>40993</v>
      </c>
      <c r="CR8" s="54">
        <v>42220</v>
      </c>
      <c r="CS8" s="54">
        <v>43484</v>
      </c>
      <c r="CT8" s="54">
        <v>44785</v>
      </c>
      <c r="CU8" s="54">
        <v>46125</v>
      </c>
      <c r="CV8" s="54">
        <v>47504</v>
      </c>
      <c r="CW8" s="54"/>
      <c r="CX8" s="54"/>
      <c r="CY8" s="54"/>
      <c r="CZ8" s="54"/>
      <c r="DA8" s="54"/>
      <c r="DB8" s="54"/>
    </row>
    <row r="9" spans="1:106">
      <c r="A9" s="54">
        <v>7</v>
      </c>
      <c r="B9" s="54">
        <v>553</v>
      </c>
      <c r="C9" s="54">
        <v>1464</v>
      </c>
      <c r="D9" s="54">
        <v>2800</v>
      </c>
      <c r="E9" s="54">
        <v>2884</v>
      </c>
      <c r="F9" s="54">
        <v>2970</v>
      </c>
      <c r="G9" s="54">
        <v>3059</v>
      </c>
      <c r="H9" s="54">
        <v>3151</v>
      </c>
      <c r="I9" s="54">
        <v>3246</v>
      </c>
      <c r="J9" s="54">
        <v>3343</v>
      </c>
      <c r="K9" s="54">
        <v>3443</v>
      </c>
      <c r="L9" s="54">
        <v>3547</v>
      </c>
      <c r="M9" s="54">
        <v>3651</v>
      </c>
      <c r="N9" s="54">
        <v>3759</v>
      </c>
      <c r="O9" s="54">
        <v>3870</v>
      </c>
      <c r="P9" s="54">
        <v>3985</v>
      </c>
      <c r="Q9" s="54">
        <v>4103</v>
      </c>
      <c r="R9" s="54">
        <v>4225</v>
      </c>
      <c r="S9" s="54">
        <v>4351</v>
      </c>
      <c r="T9" s="54">
        <v>4480</v>
      </c>
      <c r="U9" s="54">
        <v>4614</v>
      </c>
      <c r="V9" s="54">
        <v>4752</v>
      </c>
      <c r="W9" s="54">
        <v>4894</v>
      </c>
      <c r="X9" s="54">
        <v>5040</v>
      </c>
      <c r="Y9" s="54">
        <v>5191</v>
      </c>
      <c r="Z9" s="54">
        <v>5346</v>
      </c>
      <c r="AA9" s="54">
        <v>5506</v>
      </c>
      <c r="AB9" s="54">
        <v>5671</v>
      </c>
      <c r="AC9" s="54">
        <v>5840</v>
      </c>
      <c r="AD9" s="54">
        <v>6015</v>
      </c>
      <c r="AE9" s="54">
        <v>6195</v>
      </c>
      <c r="AF9" s="54">
        <v>6380</v>
      </c>
      <c r="AG9" s="54">
        <v>6571</v>
      </c>
      <c r="AH9" s="54">
        <v>6768</v>
      </c>
      <c r="AI9" s="54">
        <v>6970</v>
      </c>
      <c r="AJ9" s="54">
        <v>7179</v>
      </c>
      <c r="AK9" s="54">
        <v>7393</v>
      </c>
      <c r="AL9" s="54">
        <v>7615</v>
      </c>
      <c r="AM9" s="54">
        <v>7843</v>
      </c>
      <c r="AN9" s="54">
        <v>8077</v>
      </c>
      <c r="AO9" s="54">
        <v>8319</v>
      </c>
      <c r="AP9" s="54">
        <v>8568</v>
      </c>
      <c r="AQ9" s="54">
        <v>8825</v>
      </c>
      <c r="AR9" s="54">
        <v>9089</v>
      </c>
      <c r="AS9" s="54">
        <v>9361</v>
      </c>
      <c r="AT9" s="54">
        <v>9641</v>
      </c>
      <c r="AU9" s="54">
        <v>9930</v>
      </c>
      <c r="AV9" s="54">
        <v>10227</v>
      </c>
      <c r="AW9" s="54">
        <v>10534</v>
      </c>
      <c r="AX9" s="54">
        <v>10849</v>
      </c>
      <c r="AY9" s="54">
        <v>11174</v>
      </c>
      <c r="AZ9" s="54">
        <v>11509</v>
      </c>
      <c r="BA9" s="54">
        <v>11854</v>
      </c>
      <c r="BB9" s="54">
        <v>12209</v>
      </c>
      <c r="BC9" s="54">
        <v>12574</v>
      </c>
      <c r="BD9" s="54">
        <v>12951</v>
      </c>
      <c r="BE9" s="54">
        <v>13339</v>
      </c>
      <c r="BF9" s="54">
        <v>13739</v>
      </c>
      <c r="BG9" s="54">
        <v>14150</v>
      </c>
      <c r="BH9" s="54">
        <v>14574</v>
      </c>
      <c r="BI9" s="54">
        <v>15011</v>
      </c>
      <c r="BJ9" s="54">
        <v>15461</v>
      </c>
      <c r="BK9" s="54">
        <v>15924</v>
      </c>
      <c r="BL9" s="54">
        <v>16401</v>
      </c>
      <c r="BM9" s="54">
        <v>16893</v>
      </c>
      <c r="BN9" s="54">
        <v>17399</v>
      </c>
      <c r="BO9" s="54">
        <v>17920</v>
      </c>
      <c r="BP9" s="54">
        <v>18457</v>
      </c>
      <c r="BQ9" s="54">
        <v>19010</v>
      </c>
      <c r="BR9" s="54">
        <v>19580</v>
      </c>
      <c r="BS9" s="54">
        <v>20168</v>
      </c>
      <c r="BT9" s="54">
        <v>20773</v>
      </c>
      <c r="BU9" s="54">
        <v>21396</v>
      </c>
      <c r="BV9" s="54">
        <v>22037</v>
      </c>
      <c r="BW9" s="54">
        <v>22698</v>
      </c>
      <c r="BX9" s="54">
        <v>23379</v>
      </c>
      <c r="BY9" s="54">
        <v>24080</v>
      </c>
      <c r="BZ9" s="54">
        <v>24802</v>
      </c>
      <c r="CA9" s="54">
        <v>25546</v>
      </c>
      <c r="CB9" s="54">
        <v>26312</v>
      </c>
      <c r="CC9" s="54">
        <v>27101</v>
      </c>
      <c r="CD9" s="54">
        <v>27913</v>
      </c>
      <c r="CE9" s="54">
        <v>28750</v>
      </c>
      <c r="CF9" s="54">
        <v>29612</v>
      </c>
      <c r="CG9" s="54">
        <v>30499</v>
      </c>
      <c r="CH9" s="54">
        <v>31413</v>
      </c>
      <c r="CI9" s="54">
        <v>32355</v>
      </c>
      <c r="CJ9" s="54">
        <v>33324</v>
      </c>
      <c r="CK9" s="54">
        <v>34323</v>
      </c>
      <c r="CL9" s="54">
        <v>35351</v>
      </c>
      <c r="CM9" s="54">
        <v>36410</v>
      </c>
      <c r="CN9" s="54">
        <v>37501</v>
      </c>
      <c r="CO9" s="54">
        <v>38624</v>
      </c>
      <c r="CP9" s="54">
        <v>39780</v>
      </c>
      <c r="CQ9" s="54">
        <v>40971</v>
      </c>
      <c r="CR9" s="54">
        <v>42197</v>
      </c>
      <c r="CS9" s="54">
        <v>43460</v>
      </c>
      <c r="CT9" s="54">
        <v>44760</v>
      </c>
      <c r="CU9" s="54">
        <v>46099</v>
      </c>
      <c r="CV9" s="54"/>
      <c r="CW9" s="54"/>
      <c r="CX9" s="54"/>
      <c r="CY9" s="54"/>
      <c r="CZ9" s="54"/>
      <c r="DA9" s="54"/>
      <c r="DB9" s="54"/>
    </row>
    <row r="10" spans="1:106">
      <c r="A10" s="54">
        <v>8</v>
      </c>
      <c r="B10" s="54">
        <v>553</v>
      </c>
      <c r="C10" s="54">
        <v>1464</v>
      </c>
      <c r="D10" s="54">
        <v>2800</v>
      </c>
      <c r="E10" s="54">
        <v>2884</v>
      </c>
      <c r="F10" s="54">
        <v>2970</v>
      </c>
      <c r="G10" s="54">
        <v>3059</v>
      </c>
      <c r="H10" s="54">
        <v>3151</v>
      </c>
      <c r="I10" s="54">
        <v>3246</v>
      </c>
      <c r="J10" s="54">
        <v>3343</v>
      </c>
      <c r="K10" s="54">
        <v>3443</v>
      </c>
      <c r="L10" s="54">
        <v>3545</v>
      </c>
      <c r="M10" s="54">
        <v>3649</v>
      </c>
      <c r="N10" s="54">
        <v>3757</v>
      </c>
      <c r="O10" s="54">
        <v>3868</v>
      </c>
      <c r="P10" s="54">
        <v>3983</v>
      </c>
      <c r="Q10" s="54">
        <v>4101</v>
      </c>
      <c r="R10" s="54">
        <v>4223</v>
      </c>
      <c r="S10" s="54">
        <v>4349</v>
      </c>
      <c r="T10" s="54">
        <v>4478</v>
      </c>
      <c r="U10" s="54">
        <v>4612</v>
      </c>
      <c r="V10" s="54">
        <v>4749</v>
      </c>
      <c r="W10" s="54">
        <v>4891</v>
      </c>
      <c r="X10" s="54">
        <v>5037</v>
      </c>
      <c r="Y10" s="54">
        <v>5188</v>
      </c>
      <c r="Z10" s="54">
        <v>5343</v>
      </c>
      <c r="AA10" s="54">
        <v>5503</v>
      </c>
      <c r="AB10" s="54">
        <v>5667</v>
      </c>
      <c r="AC10" s="54">
        <v>5837</v>
      </c>
      <c r="AD10" s="54">
        <v>6011</v>
      </c>
      <c r="AE10" s="54">
        <v>6191</v>
      </c>
      <c r="AF10" s="54">
        <v>6376</v>
      </c>
      <c r="AG10" s="54">
        <v>6567</v>
      </c>
      <c r="AH10" s="54">
        <v>6764</v>
      </c>
      <c r="AI10" s="54">
        <v>6966</v>
      </c>
      <c r="AJ10" s="54">
        <v>7175</v>
      </c>
      <c r="AK10" s="54">
        <v>7389</v>
      </c>
      <c r="AL10" s="54">
        <v>7610</v>
      </c>
      <c r="AM10" s="54">
        <v>7838</v>
      </c>
      <c r="AN10" s="54">
        <v>8073</v>
      </c>
      <c r="AO10" s="54">
        <v>8315</v>
      </c>
      <c r="AP10" s="54">
        <v>8563</v>
      </c>
      <c r="AQ10" s="54">
        <v>8820</v>
      </c>
      <c r="AR10" s="54">
        <v>9084</v>
      </c>
      <c r="AS10" s="54">
        <v>9356</v>
      </c>
      <c r="AT10" s="54">
        <v>9636</v>
      </c>
      <c r="AU10" s="54">
        <v>9925</v>
      </c>
      <c r="AV10" s="54">
        <v>10222</v>
      </c>
      <c r="AW10" s="54">
        <v>10528</v>
      </c>
      <c r="AX10" s="54">
        <v>10843</v>
      </c>
      <c r="AY10" s="54">
        <v>11168</v>
      </c>
      <c r="AZ10" s="54">
        <v>11502</v>
      </c>
      <c r="BA10" s="54">
        <v>11847</v>
      </c>
      <c r="BB10" s="54">
        <v>12202</v>
      </c>
      <c r="BC10" s="54">
        <v>12567</v>
      </c>
      <c r="BD10" s="54">
        <v>12944</v>
      </c>
      <c r="BE10" s="54">
        <v>13332</v>
      </c>
      <c r="BF10" s="54">
        <v>13731</v>
      </c>
      <c r="BG10" s="54">
        <v>14142</v>
      </c>
      <c r="BH10" s="54">
        <v>14566</v>
      </c>
      <c r="BI10" s="54">
        <v>15002</v>
      </c>
      <c r="BJ10" s="54">
        <v>15452</v>
      </c>
      <c r="BK10" s="54">
        <v>15915</v>
      </c>
      <c r="BL10" s="54">
        <v>16392</v>
      </c>
      <c r="BM10" s="54">
        <v>16883</v>
      </c>
      <c r="BN10" s="54">
        <v>17389</v>
      </c>
      <c r="BO10" s="54">
        <v>17910</v>
      </c>
      <c r="BP10" s="54">
        <v>18447</v>
      </c>
      <c r="BQ10" s="54">
        <v>19000</v>
      </c>
      <c r="BR10" s="54">
        <v>19570</v>
      </c>
      <c r="BS10" s="54">
        <v>20157</v>
      </c>
      <c r="BT10" s="54">
        <v>20761</v>
      </c>
      <c r="BU10" s="54">
        <v>21384</v>
      </c>
      <c r="BV10" s="54">
        <v>22025</v>
      </c>
      <c r="BW10" s="54">
        <v>22686</v>
      </c>
      <c r="BX10" s="54">
        <v>23366</v>
      </c>
      <c r="BY10" s="54">
        <v>24067</v>
      </c>
      <c r="BZ10" s="54">
        <v>24788</v>
      </c>
      <c r="CA10" s="54">
        <v>25532</v>
      </c>
      <c r="CB10" s="54">
        <v>26297</v>
      </c>
      <c r="CC10" s="54">
        <v>27086</v>
      </c>
      <c r="CD10" s="54">
        <v>27898</v>
      </c>
      <c r="CE10" s="54">
        <v>28734</v>
      </c>
      <c r="CF10" s="54">
        <v>29595</v>
      </c>
      <c r="CG10" s="54">
        <v>30482</v>
      </c>
      <c r="CH10" s="54">
        <v>31396</v>
      </c>
      <c r="CI10" s="54">
        <v>32337</v>
      </c>
      <c r="CJ10" s="54">
        <v>33305</v>
      </c>
      <c r="CK10" s="54">
        <v>34303</v>
      </c>
      <c r="CL10" s="54">
        <v>35331</v>
      </c>
      <c r="CM10" s="54">
        <v>36389</v>
      </c>
      <c r="CN10" s="54">
        <v>37479</v>
      </c>
      <c r="CO10" s="54">
        <v>38601</v>
      </c>
      <c r="CP10" s="54">
        <v>39756</v>
      </c>
      <c r="CQ10" s="54">
        <v>40946</v>
      </c>
      <c r="CR10" s="54">
        <v>42171</v>
      </c>
      <c r="CS10" s="54">
        <v>43433</v>
      </c>
      <c r="CT10" s="54">
        <v>44732</v>
      </c>
      <c r="CU10" s="54"/>
      <c r="CV10" s="54"/>
      <c r="CW10" s="54"/>
      <c r="CX10" s="54"/>
      <c r="CY10" s="54"/>
      <c r="CZ10" s="54"/>
      <c r="DA10" s="54"/>
      <c r="DB10" s="54"/>
    </row>
    <row r="11" spans="1:106">
      <c r="A11" s="54">
        <v>9</v>
      </c>
      <c r="B11" s="54">
        <v>553</v>
      </c>
      <c r="C11" s="54">
        <v>1464</v>
      </c>
      <c r="D11" s="54">
        <v>2800</v>
      </c>
      <c r="E11" s="54">
        <v>2884</v>
      </c>
      <c r="F11" s="54">
        <v>2970</v>
      </c>
      <c r="G11" s="54">
        <v>3059</v>
      </c>
      <c r="H11" s="54">
        <v>3151</v>
      </c>
      <c r="I11" s="54">
        <v>3246</v>
      </c>
      <c r="J11" s="54">
        <v>3343</v>
      </c>
      <c r="K11" s="54">
        <v>3441</v>
      </c>
      <c r="L11" s="54">
        <v>3543</v>
      </c>
      <c r="M11" s="54">
        <v>3647</v>
      </c>
      <c r="N11" s="54">
        <v>3755</v>
      </c>
      <c r="O11" s="54">
        <v>3866</v>
      </c>
      <c r="P11" s="54">
        <v>3981</v>
      </c>
      <c r="Q11" s="54">
        <v>4099</v>
      </c>
      <c r="R11" s="54">
        <v>4220</v>
      </c>
      <c r="S11" s="54">
        <v>4346</v>
      </c>
      <c r="T11" s="54">
        <v>4475</v>
      </c>
      <c r="U11" s="54">
        <v>4609</v>
      </c>
      <c r="V11" s="54">
        <v>4746</v>
      </c>
      <c r="W11" s="54">
        <v>4888</v>
      </c>
      <c r="X11" s="54">
        <v>5034</v>
      </c>
      <c r="Y11" s="54">
        <v>5185</v>
      </c>
      <c r="Z11" s="54">
        <v>5340</v>
      </c>
      <c r="AA11" s="54">
        <v>5499</v>
      </c>
      <c r="AB11" s="54">
        <v>5664</v>
      </c>
      <c r="AC11" s="54">
        <v>5833</v>
      </c>
      <c r="AD11" s="54">
        <v>6008</v>
      </c>
      <c r="AE11" s="54">
        <v>6187</v>
      </c>
      <c r="AF11" s="54">
        <v>6373</v>
      </c>
      <c r="AG11" s="54">
        <v>6563</v>
      </c>
      <c r="AH11" s="54">
        <v>6760</v>
      </c>
      <c r="AI11" s="54">
        <v>6962</v>
      </c>
      <c r="AJ11" s="54">
        <v>7170</v>
      </c>
      <c r="AK11" s="54">
        <v>7385</v>
      </c>
      <c r="AL11" s="54">
        <v>7606</v>
      </c>
      <c r="AM11" s="54">
        <v>7833</v>
      </c>
      <c r="AN11" s="54">
        <v>8068</v>
      </c>
      <c r="AO11" s="54">
        <v>8309</v>
      </c>
      <c r="AP11" s="54">
        <v>8558</v>
      </c>
      <c r="AQ11" s="54">
        <v>8814</v>
      </c>
      <c r="AR11" s="54">
        <v>9078</v>
      </c>
      <c r="AS11" s="54">
        <v>9350</v>
      </c>
      <c r="AT11" s="54">
        <v>9630</v>
      </c>
      <c r="AU11" s="54">
        <v>9918</v>
      </c>
      <c r="AV11" s="54">
        <v>10215</v>
      </c>
      <c r="AW11" s="54">
        <v>10521</v>
      </c>
      <c r="AX11" s="54">
        <v>10836</v>
      </c>
      <c r="AY11" s="54">
        <v>11161</v>
      </c>
      <c r="AZ11" s="54">
        <v>11495</v>
      </c>
      <c r="BA11" s="54">
        <v>11840</v>
      </c>
      <c r="BB11" s="54">
        <v>12194</v>
      </c>
      <c r="BC11" s="54">
        <v>12560</v>
      </c>
      <c r="BD11" s="54">
        <v>12936</v>
      </c>
      <c r="BE11" s="54">
        <v>13323</v>
      </c>
      <c r="BF11" s="54">
        <v>13722</v>
      </c>
      <c r="BG11" s="54">
        <v>14134</v>
      </c>
      <c r="BH11" s="54">
        <v>14557</v>
      </c>
      <c r="BI11" s="54">
        <v>14993</v>
      </c>
      <c r="BJ11" s="54">
        <v>15442</v>
      </c>
      <c r="BK11" s="54">
        <v>15905</v>
      </c>
      <c r="BL11" s="54">
        <v>16382</v>
      </c>
      <c r="BM11" s="54">
        <v>16873</v>
      </c>
      <c r="BN11" s="54">
        <v>17378</v>
      </c>
      <c r="BO11" s="54">
        <v>17899</v>
      </c>
      <c r="BP11" s="54">
        <v>18436</v>
      </c>
      <c r="BQ11" s="54">
        <v>18989</v>
      </c>
      <c r="BR11" s="54">
        <v>19558</v>
      </c>
      <c r="BS11" s="54">
        <v>20145</v>
      </c>
      <c r="BT11" s="54">
        <v>20749</v>
      </c>
      <c r="BU11" s="54">
        <v>21371</v>
      </c>
      <c r="BV11" s="54">
        <v>22012</v>
      </c>
      <c r="BW11" s="54">
        <v>22672</v>
      </c>
      <c r="BX11" s="54">
        <v>23352</v>
      </c>
      <c r="BY11" s="54">
        <v>24052</v>
      </c>
      <c r="BZ11" s="54">
        <v>24773</v>
      </c>
      <c r="CA11" s="54">
        <v>25516</v>
      </c>
      <c r="CB11" s="54">
        <v>26281</v>
      </c>
      <c r="CC11" s="54">
        <v>27069</v>
      </c>
      <c r="CD11" s="54">
        <v>27881</v>
      </c>
      <c r="CE11" s="54">
        <v>28716</v>
      </c>
      <c r="CF11" s="54">
        <v>29577</v>
      </c>
      <c r="CG11" s="54">
        <v>30463</v>
      </c>
      <c r="CH11" s="54">
        <v>31376</v>
      </c>
      <c r="CI11" s="54">
        <v>32316</v>
      </c>
      <c r="CJ11" s="54">
        <v>33284</v>
      </c>
      <c r="CK11" s="54">
        <v>34281</v>
      </c>
      <c r="CL11" s="54">
        <v>35308</v>
      </c>
      <c r="CM11" s="54">
        <v>36366</v>
      </c>
      <c r="CN11" s="54">
        <v>37454</v>
      </c>
      <c r="CO11" s="54">
        <v>38576</v>
      </c>
      <c r="CP11" s="54">
        <v>39730</v>
      </c>
      <c r="CQ11" s="54">
        <v>40919</v>
      </c>
      <c r="CR11" s="54">
        <v>42143</v>
      </c>
      <c r="CS11" s="54">
        <v>43404</v>
      </c>
      <c r="CT11" s="54"/>
      <c r="CU11" s="54"/>
      <c r="CV11" s="54"/>
      <c r="CW11" s="54"/>
      <c r="CX11" s="54"/>
      <c r="CY11" s="54"/>
      <c r="CZ11" s="54"/>
      <c r="DA11" s="54"/>
      <c r="DB11" s="54"/>
    </row>
    <row r="12" spans="1:106">
      <c r="A12" s="54">
        <v>10</v>
      </c>
      <c r="B12" s="54">
        <v>553</v>
      </c>
      <c r="C12" s="54">
        <v>1464</v>
      </c>
      <c r="D12" s="54">
        <v>2800</v>
      </c>
      <c r="E12" s="54">
        <v>2884</v>
      </c>
      <c r="F12" s="54">
        <v>2970</v>
      </c>
      <c r="G12" s="54">
        <v>3059</v>
      </c>
      <c r="H12" s="54">
        <v>3151</v>
      </c>
      <c r="I12" s="54">
        <v>3246</v>
      </c>
      <c r="J12" s="54">
        <v>3341</v>
      </c>
      <c r="K12" s="54">
        <v>3439</v>
      </c>
      <c r="L12" s="54">
        <v>3541</v>
      </c>
      <c r="M12" s="54">
        <v>3645</v>
      </c>
      <c r="N12" s="54">
        <v>3753</v>
      </c>
      <c r="O12" s="54">
        <v>3864</v>
      </c>
      <c r="P12" s="54">
        <v>3978</v>
      </c>
      <c r="Q12" s="54">
        <v>4096</v>
      </c>
      <c r="R12" s="54">
        <v>4218</v>
      </c>
      <c r="S12" s="54">
        <v>4343</v>
      </c>
      <c r="T12" s="54">
        <v>4472</v>
      </c>
      <c r="U12" s="54">
        <v>4606</v>
      </c>
      <c r="V12" s="54">
        <v>4743</v>
      </c>
      <c r="W12" s="54">
        <v>4885</v>
      </c>
      <c r="X12" s="54">
        <v>5031</v>
      </c>
      <c r="Y12" s="54">
        <v>5181</v>
      </c>
      <c r="Z12" s="54">
        <v>5336</v>
      </c>
      <c r="AA12" s="54">
        <v>5496</v>
      </c>
      <c r="AB12" s="54">
        <v>5660</v>
      </c>
      <c r="AC12" s="54">
        <v>5829</v>
      </c>
      <c r="AD12" s="54">
        <v>6004</v>
      </c>
      <c r="AE12" s="54">
        <v>6183</v>
      </c>
      <c r="AF12" s="54">
        <v>6368</v>
      </c>
      <c r="AG12" s="54">
        <v>6559</v>
      </c>
      <c r="AH12" s="54">
        <v>6755</v>
      </c>
      <c r="AI12" s="54">
        <v>6957</v>
      </c>
      <c r="AJ12" s="54">
        <v>7165</v>
      </c>
      <c r="AK12" s="54">
        <v>7380</v>
      </c>
      <c r="AL12" s="54">
        <v>7601</v>
      </c>
      <c r="AM12" s="54">
        <v>7828</v>
      </c>
      <c r="AN12" s="54">
        <v>8062</v>
      </c>
      <c r="AO12" s="54">
        <v>8304</v>
      </c>
      <c r="AP12" s="54">
        <v>8552</v>
      </c>
      <c r="AQ12" s="54">
        <v>8808</v>
      </c>
      <c r="AR12" s="54">
        <v>9072</v>
      </c>
      <c r="AS12" s="54">
        <v>9344</v>
      </c>
      <c r="AT12" s="54">
        <v>9624</v>
      </c>
      <c r="AU12" s="54">
        <v>9912</v>
      </c>
      <c r="AV12" s="54">
        <v>10208</v>
      </c>
      <c r="AW12" s="54">
        <v>10514</v>
      </c>
      <c r="AX12" s="54">
        <v>10829</v>
      </c>
      <c r="AY12" s="54">
        <v>11153</v>
      </c>
      <c r="AZ12" s="54">
        <v>11488</v>
      </c>
      <c r="BA12" s="54">
        <v>11832</v>
      </c>
      <c r="BB12" s="54">
        <v>12186</v>
      </c>
      <c r="BC12" s="54">
        <v>12551</v>
      </c>
      <c r="BD12" s="54">
        <v>12927</v>
      </c>
      <c r="BE12" s="54">
        <v>13314</v>
      </c>
      <c r="BF12" s="54">
        <v>13713</v>
      </c>
      <c r="BG12" s="54">
        <v>14124</v>
      </c>
      <c r="BH12" s="54">
        <v>14547</v>
      </c>
      <c r="BI12" s="54">
        <v>14983</v>
      </c>
      <c r="BJ12" s="54">
        <v>15432</v>
      </c>
      <c r="BK12" s="54">
        <v>15894</v>
      </c>
      <c r="BL12" s="54">
        <v>16370</v>
      </c>
      <c r="BM12" s="54">
        <v>16861</v>
      </c>
      <c r="BN12" s="54">
        <v>17366</v>
      </c>
      <c r="BO12" s="54">
        <v>17887</v>
      </c>
      <c r="BP12" s="54">
        <v>18424</v>
      </c>
      <c r="BQ12" s="54">
        <v>18976</v>
      </c>
      <c r="BR12" s="54">
        <v>19545</v>
      </c>
      <c r="BS12" s="54">
        <v>20131</v>
      </c>
      <c r="BT12" s="54">
        <v>20735</v>
      </c>
      <c r="BU12" s="54">
        <v>21357</v>
      </c>
      <c r="BV12" s="54">
        <v>21998</v>
      </c>
      <c r="BW12" s="54">
        <v>22657</v>
      </c>
      <c r="BX12" s="54">
        <v>23337</v>
      </c>
      <c r="BY12" s="54">
        <v>24036</v>
      </c>
      <c r="BZ12" s="54">
        <v>24757</v>
      </c>
      <c r="CA12" s="54">
        <v>25499</v>
      </c>
      <c r="CB12" s="54">
        <v>26264</v>
      </c>
      <c r="CC12" s="54">
        <v>27051</v>
      </c>
      <c r="CD12" s="54">
        <v>27862</v>
      </c>
      <c r="CE12" s="54">
        <v>28697</v>
      </c>
      <c r="CF12" s="54">
        <v>29557</v>
      </c>
      <c r="CG12" s="54">
        <v>30443</v>
      </c>
      <c r="CH12" s="54">
        <v>31355</v>
      </c>
      <c r="CI12" s="54">
        <v>32294</v>
      </c>
      <c r="CJ12" s="54">
        <v>33261</v>
      </c>
      <c r="CK12" s="54">
        <v>34258</v>
      </c>
      <c r="CL12" s="54">
        <v>35283</v>
      </c>
      <c r="CM12" s="54">
        <v>36340</v>
      </c>
      <c r="CN12" s="54">
        <v>37428</v>
      </c>
      <c r="CO12" s="54">
        <v>38548</v>
      </c>
      <c r="CP12" s="54">
        <v>39701</v>
      </c>
      <c r="CQ12" s="54">
        <v>40889</v>
      </c>
      <c r="CR12" s="54">
        <v>42112</v>
      </c>
      <c r="CS12" s="54"/>
      <c r="CT12" s="54"/>
      <c r="CU12" s="54"/>
      <c r="CV12" s="54"/>
      <c r="CW12" s="54"/>
      <c r="CX12" s="54"/>
      <c r="CY12" s="54"/>
      <c r="CZ12" s="54"/>
      <c r="DA12" s="54"/>
      <c r="DB12" s="54"/>
    </row>
    <row r="13" spans="1:106">
      <c r="A13" s="54">
        <v>11</v>
      </c>
      <c r="B13" s="54">
        <v>553</v>
      </c>
      <c r="C13" s="54">
        <v>1464</v>
      </c>
      <c r="D13" s="54">
        <v>2800</v>
      </c>
      <c r="E13" s="54">
        <v>2884</v>
      </c>
      <c r="F13" s="54">
        <v>2970</v>
      </c>
      <c r="G13" s="54">
        <v>3059</v>
      </c>
      <c r="H13" s="54">
        <v>3151</v>
      </c>
      <c r="I13" s="54">
        <v>3243</v>
      </c>
      <c r="J13" s="54">
        <v>3339</v>
      </c>
      <c r="K13" s="54">
        <v>3437</v>
      </c>
      <c r="L13" s="54">
        <v>3538</v>
      </c>
      <c r="M13" s="54">
        <v>3642</v>
      </c>
      <c r="N13" s="54">
        <v>3750</v>
      </c>
      <c r="O13" s="54">
        <v>3861</v>
      </c>
      <c r="P13" s="54">
        <v>3975</v>
      </c>
      <c r="Q13" s="54">
        <v>4093</v>
      </c>
      <c r="R13" s="54">
        <v>4215</v>
      </c>
      <c r="S13" s="54">
        <v>4340</v>
      </c>
      <c r="T13" s="54">
        <v>4469</v>
      </c>
      <c r="U13" s="54">
        <v>4602</v>
      </c>
      <c r="V13" s="54">
        <v>4740</v>
      </c>
      <c r="W13" s="54">
        <v>4881</v>
      </c>
      <c r="X13" s="54">
        <v>5027</v>
      </c>
      <c r="Y13" s="54">
        <v>5177</v>
      </c>
      <c r="Z13" s="54">
        <v>5332</v>
      </c>
      <c r="AA13" s="54">
        <v>5492</v>
      </c>
      <c r="AB13" s="54">
        <v>5656</v>
      </c>
      <c r="AC13" s="54">
        <v>5825</v>
      </c>
      <c r="AD13" s="54">
        <v>5999</v>
      </c>
      <c r="AE13" s="54">
        <v>6179</v>
      </c>
      <c r="AF13" s="54">
        <v>6364</v>
      </c>
      <c r="AG13" s="54">
        <v>6554</v>
      </c>
      <c r="AH13" s="54">
        <v>6750</v>
      </c>
      <c r="AI13" s="54">
        <v>6952</v>
      </c>
      <c r="AJ13" s="54">
        <v>7160</v>
      </c>
      <c r="AK13" s="54">
        <v>7374</v>
      </c>
      <c r="AL13" s="54">
        <v>7595</v>
      </c>
      <c r="AM13" s="54">
        <v>7822</v>
      </c>
      <c r="AN13" s="54">
        <v>8056</v>
      </c>
      <c r="AO13" s="54">
        <v>8298</v>
      </c>
      <c r="AP13" s="54">
        <v>8546</v>
      </c>
      <c r="AQ13" s="54">
        <v>8802</v>
      </c>
      <c r="AR13" s="54">
        <v>9065</v>
      </c>
      <c r="AS13" s="54">
        <v>9337</v>
      </c>
      <c r="AT13" s="54">
        <v>9616</v>
      </c>
      <c r="AU13" s="54">
        <v>9904</v>
      </c>
      <c r="AV13" s="54">
        <v>10201</v>
      </c>
      <c r="AW13" s="54">
        <v>10506</v>
      </c>
      <c r="AX13" s="54">
        <v>10821</v>
      </c>
      <c r="AY13" s="54">
        <v>11145</v>
      </c>
      <c r="AZ13" s="54">
        <v>11479</v>
      </c>
      <c r="BA13" s="54">
        <v>11823</v>
      </c>
      <c r="BB13" s="54">
        <v>12177</v>
      </c>
      <c r="BC13" s="54">
        <v>12542</v>
      </c>
      <c r="BD13" s="54">
        <v>12917</v>
      </c>
      <c r="BE13" s="54">
        <v>13304</v>
      </c>
      <c r="BF13" s="54">
        <v>13703</v>
      </c>
      <c r="BG13" s="54">
        <v>14113</v>
      </c>
      <c r="BH13" s="54">
        <v>14536</v>
      </c>
      <c r="BI13" s="54">
        <v>14972</v>
      </c>
      <c r="BJ13" s="54">
        <v>15420</v>
      </c>
      <c r="BK13" s="54">
        <v>15882</v>
      </c>
      <c r="BL13" s="54">
        <v>16358</v>
      </c>
      <c r="BM13" s="54">
        <v>16848</v>
      </c>
      <c r="BN13" s="54">
        <v>17354</v>
      </c>
      <c r="BO13" s="54">
        <v>17874</v>
      </c>
      <c r="BP13" s="54">
        <v>18410</v>
      </c>
      <c r="BQ13" s="54">
        <v>18963</v>
      </c>
      <c r="BR13" s="54">
        <v>19531</v>
      </c>
      <c r="BS13" s="54">
        <v>20117</v>
      </c>
      <c r="BT13" s="54">
        <v>20720</v>
      </c>
      <c r="BU13" s="54">
        <v>21342</v>
      </c>
      <c r="BV13" s="54">
        <v>21982</v>
      </c>
      <c r="BW13" s="54">
        <v>22641</v>
      </c>
      <c r="BX13" s="54">
        <v>23320</v>
      </c>
      <c r="BY13" s="54">
        <v>24019</v>
      </c>
      <c r="BZ13" s="54">
        <v>24739</v>
      </c>
      <c r="CA13" s="54">
        <v>25481</v>
      </c>
      <c r="CB13" s="54">
        <v>26244</v>
      </c>
      <c r="CC13" s="54">
        <v>27031</v>
      </c>
      <c r="CD13" s="54">
        <v>27841</v>
      </c>
      <c r="CE13" s="54">
        <v>28676</v>
      </c>
      <c r="CF13" s="54">
        <v>29535</v>
      </c>
      <c r="CG13" s="54">
        <v>30420</v>
      </c>
      <c r="CH13" s="54">
        <v>31331</v>
      </c>
      <c r="CI13" s="54">
        <v>32270</v>
      </c>
      <c r="CJ13" s="54">
        <v>33236</v>
      </c>
      <c r="CK13" s="54">
        <v>34231</v>
      </c>
      <c r="CL13" s="54">
        <v>35256</v>
      </c>
      <c r="CM13" s="54">
        <v>36312</v>
      </c>
      <c r="CN13" s="54">
        <v>37399</v>
      </c>
      <c r="CO13" s="54">
        <v>38518</v>
      </c>
      <c r="CP13" s="54">
        <v>39670</v>
      </c>
      <c r="CQ13" s="54">
        <v>40857</v>
      </c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</row>
    <row r="14" spans="1:106">
      <c r="A14" s="54">
        <v>12</v>
      </c>
      <c r="B14" s="54">
        <v>553</v>
      </c>
      <c r="C14" s="54">
        <v>1464</v>
      </c>
      <c r="D14" s="54">
        <v>2800</v>
      </c>
      <c r="E14" s="54">
        <v>2884</v>
      </c>
      <c r="F14" s="54">
        <v>2970</v>
      </c>
      <c r="G14" s="54">
        <v>3059</v>
      </c>
      <c r="H14" s="54">
        <v>3149</v>
      </c>
      <c r="I14" s="54">
        <v>3241</v>
      </c>
      <c r="J14" s="54">
        <v>3336</v>
      </c>
      <c r="K14" s="54">
        <v>3434</v>
      </c>
      <c r="L14" s="54">
        <v>3535</v>
      </c>
      <c r="M14" s="54">
        <v>3640</v>
      </c>
      <c r="N14" s="54">
        <v>3747</v>
      </c>
      <c r="O14" s="54">
        <v>3858</v>
      </c>
      <c r="P14" s="54">
        <v>3972</v>
      </c>
      <c r="Q14" s="54">
        <v>4090</v>
      </c>
      <c r="R14" s="54">
        <v>4211</v>
      </c>
      <c r="S14" s="54">
        <v>4336</v>
      </c>
      <c r="T14" s="54">
        <v>4465</v>
      </c>
      <c r="U14" s="54">
        <v>4598</v>
      </c>
      <c r="V14" s="54">
        <v>4736</v>
      </c>
      <c r="W14" s="54">
        <v>4877</v>
      </c>
      <c r="X14" s="54">
        <v>5023</v>
      </c>
      <c r="Y14" s="54">
        <v>5173</v>
      </c>
      <c r="Z14" s="54">
        <v>5328</v>
      </c>
      <c r="AA14" s="54">
        <v>5487</v>
      </c>
      <c r="AB14" s="54">
        <v>5651</v>
      </c>
      <c r="AC14" s="54">
        <v>5820</v>
      </c>
      <c r="AD14" s="54">
        <v>5994</v>
      </c>
      <c r="AE14" s="54">
        <v>6174</v>
      </c>
      <c r="AF14" s="54">
        <v>6358</v>
      </c>
      <c r="AG14" s="54">
        <v>6549</v>
      </c>
      <c r="AH14" s="54">
        <v>6745</v>
      </c>
      <c r="AI14" s="54">
        <v>6946</v>
      </c>
      <c r="AJ14" s="54">
        <v>7154</v>
      </c>
      <c r="AK14" s="54">
        <v>7368</v>
      </c>
      <c r="AL14" s="54">
        <v>7589</v>
      </c>
      <c r="AM14" s="54">
        <v>7816</v>
      </c>
      <c r="AN14" s="54">
        <v>8050</v>
      </c>
      <c r="AO14" s="54">
        <v>8291</v>
      </c>
      <c r="AP14" s="54">
        <v>8539</v>
      </c>
      <c r="AQ14" s="54">
        <v>8795</v>
      </c>
      <c r="AR14" s="54">
        <v>9058</v>
      </c>
      <c r="AS14" s="54">
        <v>9329</v>
      </c>
      <c r="AT14" s="54">
        <v>9609</v>
      </c>
      <c r="AU14" s="54">
        <v>9896</v>
      </c>
      <c r="AV14" s="54">
        <v>10193</v>
      </c>
      <c r="AW14" s="54">
        <v>10498</v>
      </c>
      <c r="AX14" s="54">
        <v>10812</v>
      </c>
      <c r="AY14" s="54">
        <v>11136</v>
      </c>
      <c r="AZ14" s="54">
        <v>11470</v>
      </c>
      <c r="BA14" s="54">
        <v>11813</v>
      </c>
      <c r="BB14" s="54">
        <v>12167</v>
      </c>
      <c r="BC14" s="54">
        <v>12532</v>
      </c>
      <c r="BD14" s="54">
        <v>12907</v>
      </c>
      <c r="BE14" s="54">
        <v>13294</v>
      </c>
      <c r="BF14" s="54">
        <v>13692</v>
      </c>
      <c r="BG14" s="54">
        <v>14102</v>
      </c>
      <c r="BH14" s="54">
        <v>14525</v>
      </c>
      <c r="BI14" s="54">
        <v>14960</v>
      </c>
      <c r="BJ14" s="54">
        <v>15408</v>
      </c>
      <c r="BK14" s="54">
        <v>15869</v>
      </c>
      <c r="BL14" s="54">
        <v>16345</v>
      </c>
      <c r="BM14" s="54">
        <v>16835</v>
      </c>
      <c r="BN14" s="54">
        <v>17340</v>
      </c>
      <c r="BO14" s="54">
        <v>17860</v>
      </c>
      <c r="BP14" s="54">
        <v>18396</v>
      </c>
      <c r="BQ14" s="54">
        <v>18948</v>
      </c>
      <c r="BR14" s="54">
        <v>19516</v>
      </c>
      <c r="BS14" s="54">
        <v>20101</v>
      </c>
      <c r="BT14" s="54">
        <v>20704</v>
      </c>
      <c r="BU14" s="54">
        <v>21325</v>
      </c>
      <c r="BV14" s="54">
        <v>21964</v>
      </c>
      <c r="BW14" s="54">
        <v>22623</v>
      </c>
      <c r="BX14" s="54">
        <v>23301</v>
      </c>
      <c r="BY14" s="54">
        <v>24000</v>
      </c>
      <c r="BZ14" s="54">
        <v>24719</v>
      </c>
      <c r="CA14" s="54">
        <v>25460</v>
      </c>
      <c r="CB14" s="54">
        <v>26223</v>
      </c>
      <c r="CC14" s="54">
        <v>27009</v>
      </c>
      <c r="CD14" s="54">
        <v>27819</v>
      </c>
      <c r="CE14" s="54">
        <v>28652</v>
      </c>
      <c r="CF14" s="54">
        <v>29511</v>
      </c>
      <c r="CG14" s="54">
        <v>30395</v>
      </c>
      <c r="CH14" s="54">
        <v>31305</v>
      </c>
      <c r="CI14" s="54">
        <v>32243</v>
      </c>
      <c r="CJ14" s="54">
        <v>33209</v>
      </c>
      <c r="CK14" s="54">
        <v>34203</v>
      </c>
      <c r="CL14" s="54">
        <v>35227</v>
      </c>
      <c r="CM14" s="54">
        <v>36281</v>
      </c>
      <c r="CN14" s="54">
        <v>37367</v>
      </c>
      <c r="CO14" s="54">
        <v>38485</v>
      </c>
      <c r="CP14" s="54">
        <v>39636</v>
      </c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</row>
    <row r="15" spans="1:106">
      <c r="A15" s="54">
        <v>13</v>
      </c>
      <c r="B15" s="54">
        <v>553</v>
      </c>
      <c r="C15" s="54">
        <v>1464</v>
      </c>
      <c r="D15" s="54">
        <v>2800</v>
      </c>
      <c r="E15" s="54">
        <v>2884</v>
      </c>
      <c r="F15" s="54">
        <v>2970</v>
      </c>
      <c r="G15" s="54">
        <v>3057</v>
      </c>
      <c r="H15" s="54">
        <v>3146</v>
      </c>
      <c r="I15" s="54">
        <v>3239</v>
      </c>
      <c r="J15" s="54">
        <v>3334</v>
      </c>
      <c r="K15" s="54">
        <v>3432</v>
      </c>
      <c r="L15" s="54">
        <v>3533</v>
      </c>
      <c r="M15" s="54">
        <v>3637</v>
      </c>
      <c r="N15" s="54">
        <v>3744</v>
      </c>
      <c r="O15" s="54">
        <v>3855</v>
      </c>
      <c r="P15" s="54">
        <v>3969</v>
      </c>
      <c r="Q15" s="54">
        <v>4086</v>
      </c>
      <c r="R15" s="54">
        <v>4208</v>
      </c>
      <c r="S15" s="54">
        <v>4333</v>
      </c>
      <c r="T15" s="54">
        <v>4461</v>
      </c>
      <c r="U15" s="54">
        <v>4594</v>
      </c>
      <c r="V15" s="54">
        <v>4732</v>
      </c>
      <c r="W15" s="54">
        <v>4873</v>
      </c>
      <c r="X15" s="54">
        <v>5019</v>
      </c>
      <c r="Y15" s="54">
        <v>5169</v>
      </c>
      <c r="Z15" s="54">
        <v>5323</v>
      </c>
      <c r="AA15" s="54">
        <v>5482</v>
      </c>
      <c r="AB15" s="54">
        <v>5646</v>
      </c>
      <c r="AC15" s="54">
        <v>5815</v>
      </c>
      <c r="AD15" s="54">
        <v>5989</v>
      </c>
      <c r="AE15" s="54">
        <v>6168</v>
      </c>
      <c r="AF15" s="54">
        <v>6353</v>
      </c>
      <c r="AG15" s="54">
        <v>6543</v>
      </c>
      <c r="AH15" s="54">
        <v>6739</v>
      </c>
      <c r="AI15" s="54">
        <v>6940</v>
      </c>
      <c r="AJ15" s="54">
        <v>7148</v>
      </c>
      <c r="AK15" s="54">
        <v>7362</v>
      </c>
      <c r="AL15" s="54">
        <v>7582</v>
      </c>
      <c r="AM15" s="54">
        <v>7809</v>
      </c>
      <c r="AN15" s="54">
        <v>8043</v>
      </c>
      <c r="AO15" s="54">
        <v>8284</v>
      </c>
      <c r="AP15" s="54">
        <v>8532</v>
      </c>
      <c r="AQ15" s="54">
        <v>8787</v>
      </c>
      <c r="AR15" s="54">
        <v>9050</v>
      </c>
      <c r="AS15" s="54">
        <v>9321</v>
      </c>
      <c r="AT15" s="54">
        <v>9600</v>
      </c>
      <c r="AU15" s="54">
        <v>9888</v>
      </c>
      <c r="AV15" s="54">
        <v>10184</v>
      </c>
      <c r="AW15" s="54">
        <v>10489</v>
      </c>
      <c r="AX15" s="54">
        <v>10803</v>
      </c>
      <c r="AY15" s="54">
        <v>11126</v>
      </c>
      <c r="AZ15" s="54">
        <v>11460</v>
      </c>
      <c r="BA15" s="54">
        <v>11803</v>
      </c>
      <c r="BB15" s="54">
        <v>12156</v>
      </c>
      <c r="BC15" s="54">
        <v>12521</v>
      </c>
      <c r="BD15" s="54">
        <v>12896</v>
      </c>
      <c r="BE15" s="54">
        <v>13282</v>
      </c>
      <c r="BF15" s="54">
        <v>13680</v>
      </c>
      <c r="BG15" s="54">
        <v>14090</v>
      </c>
      <c r="BH15" s="54">
        <v>14512</v>
      </c>
      <c r="BI15" s="54">
        <v>14946</v>
      </c>
      <c r="BJ15" s="54">
        <v>15394</v>
      </c>
      <c r="BK15" s="54">
        <v>15855</v>
      </c>
      <c r="BL15" s="54">
        <v>16331</v>
      </c>
      <c r="BM15" s="54">
        <v>16821</v>
      </c>
      <c r="BN15" s="54">
        <v>17325</v>
      </c>
      <c r="BO15" s="54">
        <v>17845</v>
      </c>
      <c r="BP15" s="54">
        <v>18380</v>
      </c>
      <c r="BQ15" s="54">
        <v>18931</v>
      </c>
      <c r="BR15" s="54">
        <v>19499</v>
      </c>
      <c r="BS15" s="54">
        <v>20084</v>
      </c>
      <c r="BT15" s="54">
        <v>20686</v>
      </c>
      <c r="BU15" s="54">
        <v>21306</v>
      </c>
      <c r="BV15" s="54">
        <v>21945</v>
      </c>
      <c r="BW15" s="54">
        <v>22603</v>
      </c>
      <c r="BX15" s="54">
        <v>23281</v>
      </c>
      <c r="BY15" s="54">
        <v>23979</v>
      </c>
      <c r="BZ15" s="54">
        <v>24698</v>
      </c>
      <c r="CA15" s="54">
        <v>25438</v>
      </c>
      <c r="CB15" s="54">
        <v>26200</v>
      </c>
      <c r="CC15" s="54">
        <v>26986</v>
      </c>
      <c r="CD15" s="54">
        <v>27794</v>
      </c>
      <c r="CE15" s="54">
        <v>28627</v>
      </c>
      <c r="CF15" s="54">
        <v>29485</v>
      </c>
      <c r="CG15" s="54">
        <v>30368</v>
      </c>
      <c r="CH15" s="54">
        <v>31277</v>
      </c>
      <c r="CI15" s="54">
        <v>32214</v>
      </c>
      <c r="CJ15" s="54">
        <v>33179</v>
      </c>
      <c r="CK15" s="54">
        <v>34172</v>
      </c>
      <c r="CL15" s="54">
        <v>35195</v>
      </c>
      <c r="CM15" s="54">
        <v>36248</v>
      </c>
      <c r="CN15" s="54">
        <v>37332</v>
      </c>
      <c r="CO15" s="54">
        <v>38449</v>
      </c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</row>
    <row r="16" spans="1:106">
      <c r="A16" s="54">
        <v>14</v>
      </c>
      <c r="B16" s="54">
        <v>553</v>
      </c>
      <c r="C16" s="54">
        <v>1464</v>
      </c>
      <c r="D16" s="54">
        <v>2800</v>
      </c>
      <c r="E16" s="54">
        <v>2884</v>
      </c>
      <c r="F16" s="54">
        <v>2968</v>
      </c>
      <c r="G16" s="54">
        <v>3054</v>
      </c>
      <c r="H16" s="54">
        <v>3144</v>
      </c>
      <c r="I16" s="54">
        <v>3236</v>
      </c>
      <c r="J16" s="54">
        <v>3331</v>
      </c>
      <c r="K16" s="54">
        <v>3429</v>
      </c>
      <c r="L16" s="54">
        <v>3530</v>
      </c>
      <c r="M16" s="54">
        <v>3634</v>
      </c>
      <c r="N16" s="54">
        <v>3741</v>
      </c>
      <c r="O16" s="54">
        <v>3851</v>
      </c>
      <c r="P16" s="54">
        <v>3965</v>
      </c>
      <c r="Q16" s="54">
        <v>4083</v>
      </c>
      <c r="R16" s="54">
        <v>4204</v>
      </c>
      <c r="S16" s="54">
        <v>4329</v>
      </c>
      <c r="T16" s="54">
        <v>4457</v>
      </c>
      <c r="U16" s="54">
        <v>4590</v>
      </c>
      <c r="V16" s="54">
        <v>4727</v>
      </c>
      <c r="W16" s="54">
        <v>4868</v>
      </c>
      <c r="X16" s="54">
        <v>5014</v>
      </c>
      <c r="Y16" s="54">
        <v>5164</v>
      </c>
      <c r="Z16" s="54">
        <v>5318</v>
      </c>
      <c r="AA16" s="54">
        <v>5477</v>
      </c>
      <c r="AB16" s="54">
        <v>5641</v>
      </c>
      <c r="AC16" s="54">
        <v>5810</v>
      </c>
      <c r="AD16" s="54">
        <v>5984</v>
      </c>
      <c r="AE16" s="54">
        <v>6163</v>
      </c>
      <c r="AF16" s="54">
        <v>6347</v>
      </c>
      <c r="AG16" s="54">
        <v>6537</v>
      </c>
      <c r="AH16" s="54">
        <v>6732</v>
      </c>
      <c r="AI16" s="54">
        <v>6934</v>
      </c>
      <c r="AJ16" s="54">
        <v>7141</v>
      </c>
      <c r="AK16" s="54">
        <v>7355</v>
      </c>
      <c r="AL16" s="54">
        <v>7575</v>
      </c>
      <c r="AM16" s="54">
        <v>7802</v>
      </c>
      <c r="AN16" s="54">
        <v>8035</v>
      </c>
      <c r="AO16" s="54">
        <v>8276</v>
      </c>
      <c r="AP16" s="54">
        <v>8524</v>
      </c>
      <c r="AQ16" s="54">
        <v>8779</v>
      </c>
      <c r="AR16" s="54">
        <v>9042</v>
      </c>
      <c r="AS16" s="54">
        <v>9312</v>
      </c>
      <c r="AT16" s="54">
        <v>9591</v>
      </c>
      <c r="AU16" s="54">
        <v>9878</v>
      </c>
      <c r="AV16" s="54">
        <v>10174</v>
      </c>
      <c r="AW16" s="54">
        <v>10479</v>
      </c>
      <c r="AX16" s="54">
        <v>10793</v>
      </c>
      <c r="AY16" s="54">
        <v>11116</v>
      </c>
      <c r="AZ16" s="54">
        <v>11449</v>
      </c>
      <c r="BA16" s="54">
        <v>11792</v>
      </c>
      <c r="BB16" s="54">
        <v>12145</v>
      </c>
      <c r="BC16" s="54">
        <v>12509</v>
      </c>
      <c r="BD16" s="54">
        <v>12884</v>
      </c>
      <c r="BE16" s="54">
        <v>13270</v>
      </c>
      <c r="BF16" s="54">
        <v>13667</v>
      </c>
      <c r="BG16" s="54">
        <v>14076</v>
      </c>
      <c r="BH16" s="54">
        <v>14498</v>
      </c>
      <c r="BI16" s="54">
        <v>14933</v>
      </c>
      <c r="BJ16" s="54">
        <v>15380</v>
      </c>
      <c r="BK16" s="54">
        <v>15841</v>
      </c>
      <c r="BL16" s="54">
        <v>16316</v>
      </c>
      <c r="BM16" s="54">
        <v>16806</v>
      </c>
      <c r="BN16" s="54">
        <v>17310</v>
      </c>
      <c r="BO16" s="54">
        <v>17829</v>
      </c>
      <c r="BP16" s="54">
        <v>18364</v>
      </c>
      <c r="BQ16" s="54">
        <v>18914</v>
      </c>
      <c r="BR16" s="54">
        <v>19481</v>
      </c>
      <c r="BS16" s="54">
        <v>20066</v>
      </c>
      <c r="BT16" s="54">
        <v>20667</v>
      </c>
      <c r="BU16" s="54">
        <v>21287</v>
      </c>
      <c r="BV16" s="54">
        <v>21925</v>
      </c>
      <c r="BW16" s="54">
        <v>22583</v>
      </c>
      <c r="BX16" s="54">
        <v>23260</v>
      </c>
      <c r="BY16" s="54">
        <v>23957</v>
      </c>
      <c r="BZ16" s="54">
        <v>24675</v>
      </c>
      <c r="CA16" s="54">
        <v>25415</v>
      </c>
      <c r="CB16" s="54">
        <v>26176</v>
      </c>
      <c r="CC16" s="54">
        <v>26961</v>
      </c>
      <c r="CD16" s="54">
        <v>27768</v>
      </c>
      <c r="CE16" s="54">
        <v>28600</v>
      </c>
      <c r="CF16" s="54">
        <v>29457</v>
      </c>
      <c r="CG16" s="54">
        <v>30339</v>
      </c>
      <c r="CH16" s="54">
        <v>31248</v>
      </c>
      <c r="CI16" s="54">
        <v>32183</v>
      </c>
      <c r="CJ16" s="54">
        <v>33147</v>
      </c>
      <c r="CK16" s="54">
        <v>34139</v>
      </c>
      <c r="CL16" s="54">
        <v>35160</v>
      </c>
      <c r="CM16" s="54">
        <v>36212</v>
      </c>
      <c r="CN16" s="54">
        <v>37295</v>
      </c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</row>
    <row r="17" spans="1:106">
      <c r="A17" s="54">
        <v>15</v>
      </c>
      <c r="B17" s="54">
        <v>553</v>
      </c>
      <c r="C17" s="54">
        <v>1464</v>
      </c>
      <c r="D17" s="54">
        <v>2800</v>
      </c>
      <c r="E17" s="54">
        <v>2881</v>
      </c>
      <c r="F17" s="54">
        <v>2965</v>
      </c>
      <c r="G17" s="54">
        <v>3052</v>
      </c>
      <c r="H17" s="54">
        <v>3141</v>
      </c>
      <c r="I17" s="54">
        <v>3233</v>
      </c>
      <c r="J17" s="54">
        <v>3328</v>
      </c>
      <c r="K17" s="54">
        <v>3426</v>
      </c>
      <c r="L17" s="54">
        <v>3527</v>
      </c>
      <c r="M17" s="54">
        <v>3630</v>
      </c>
      <c r="N17" s="54">
        <v>3737</v>
      </c>
      <c r="O17" s="54">
        <v>3848</v>
      </c>
      <c r="P17" s="54">
        <v>3962</v>
      </c>
      <c r="Q17" s="54">
        <v>4079</v>
      </c>
      <c r="R17" s="54">
        <v>4200</v>
      </c>
      <c r="S17" s="54">
        <v>4324</v>
      </c>
      <c r="T17" s="54">
        <v>4453</v>
      </c>
      <c r="U17" s="54">
        <v>4586</v>
      </c>
      <c r="V17" s="54">
        <v>4723</v>
      </c>
      <c r="W17" s="54">
        <v>4864</v>
      </c>
      <c r="X17" s="54">
        <v>5009</v>
      </c>
      <c r="Y17" s="54">
        <v>5159</v>
      </c>
      <c r="Z17" s="54">
        <v>5313</v>
      </c>
      <c r="AA17" s="54">
        <v>5472</v>
      </c>
      <c r="AB17" s="54">
        <v>5636</v>
      </c>
      <c r="AC17" s="54">
        <v>5804</v>
      </c>
      <c r="AD17" s="54">
        <v>5978</v>
      </c>
      <c r="AE17" s="54">
        <v>6157</v>
      </c>
      <c r="AF17" s="54">
        <v>6341</v>
      </c>
      <c r="AG17" s="54">
        <v>6530</v>
      </c>
      <c r="AH17" s="54">
        <v>6726</v>
      </c>
      <c r="AI17" s="54">
        <v>6927</v>
      </c>
      <c r="AJ17" s="54">
        <v>7134</v>
      </c>
      <c r="AK17" s="54">
        <v>7348</v>
      </c>
      <c r="AL17" s="54">
        <v>7568</v>
      </c>
      <c r="AM17" s="54">
        <v>7794</v>
      </c>
      <c r="AN17" s="54">
        <v>8028</v>
      </c>
      <c r="AO17" s="54">
        <v>8268</v>
      </c>
      <c r="AP17" s="54">
        <v>8515</v>
      </c>
      <c r="AQ17" s="54">
        <v>8770</v>
      </c>
      <c r="AR17" s="54">
        <v>9033</v>
      </c>
      <c r="AS17" s="54">
        <v>9303</v>
      </c>
      <c r="AT17" s="54">
        <v>9582</v>
      </c>
      <c r="AU17" s="54">
        <v>9869</v>
      </c>
      <c r="AV17" s="54">
        <v>10164</v>
      </c>
      <c r="AW17" s="54">
        <v>10469</v>
      </c>
      <c r="AX17" s="54">
        <v>10782</v>
      </c>
      <c r="AY17" s="54">
        <v>11105</v>
      </c>
      <c r="AZ17" s="54">
        <v>11438</v>
      </c>
      <c r="BA17" s="54">
        <v>11780</v>
      </c>
      <c r="BB17" s="54">
        <v>12133</v>
      </c>
      <c r="BC17" s="54">
        <v>12497</v>
      </c>
      <c r="BD17" s="54">
        <v>12871</v>
      </c>
      <c r="BE17" s="54">
        <v>13256</v>
      </c>
      <c r="BF17" s="54">
        <v>13654</v>
      </c>
      <c r="BG17" s="54">
        <v>14063</v>
      </c>
      <c r="BH17" s="54">
        <v>14484</v>
      </c>
      <c r="BI17" s="54">
        <v>14918</v>
      </c>
      <c r="BJ17" s="54">
        <v>15365</v>
      </c>
      <c r="BK17" s="54">
        <v>15826</v>
      </c>
      <c r="BL17" s="54">
        <v>16301</v>
      </c>
      <c r="BM17" s="54">
        <v>16790</v>
      </c>
      <c r="BN17" s="54">
        <v>17293</v>
      </c>
      <c r="BO17" s="54">
        <v>17812</v>
      </c>
      <c r="BP17" s="54">
        <v>18346</v>
      </c>
      <c r="BQ17" s="54">
        <v>18896</v>
      </c>
      <c r="BR17" s="54">
        <v>19463</v>
      </c>
      <c r="BS17" s="54">
        <v>20046</v>
      </c>
      <c r="BT17" s="54">
        <v>20648</v>
      </c>
      <c r="BU17" s="54">
        <v>21267</v>
      </c>
      <c r="BV17" s="54">
        <v>21904</v>
      </c>
      <c r="BW17" s="54">
        <v>22561</v>
      </c>
      <c r="BX17" s="54">
        <v>23237</v>
      </c>
      <c r="BY17" s="54">
        <v>23934</v>
      </c>
      <c r="BZ17" s="54">
        <v>24651</v>
      </c>
      <c r="CA17" s="54">
        <v>25390</v>
      </c>
      <c r="CB17" s="54">
        <v>26151</v>
      </c>
      <c r="CC17" s="54">
        <v>26934</v>
      </c>
      <c r="CD17" s="54">
        <v>27741</v>
      </c>
      <c r="CE17" s="54">
        <v>28572</v>
      </c>
      <c r="CF17" s="54">
        <v>29428</v>
      </c>
      <c r="CG17" s="54">
        <v>30309</v>
      </c>
      <c r="CH17" s="54">
        <v>31216</v>
      </c>
      <c r="CI17" s="54">
        <v>32151</v>
      </c>
      <c r="CJ17" s="54">
        <v>33113</v>
      </c>
      <c r="CK17" s="54">
        <v>34104</v>
      </c>
      <c r="CL17" s="54">
        <v>35124</v>
      </c>
      <c r="CM17" s="54">
        <v>36175</v>
      </c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</row>
    <row r="18" spans="1:106">
      <c r="A18" s="54">
        <v>16</v>
      </c>
      <c r="B18" s="54">
        <v>553</v>
      </c>
      <c r="C18" s="54">
        <v>1464</v>
      </c>
      <c r="D18" s="54">
        <v>2797</v>
      </c>
      <c r="E18" s="54">
        <v>2879</v>
      </c>
      <c r="F18" s="54">
        <v>2963</v>
      </c>
      <c r="G18" s="54">
        <v>3049</v>
      </c>
      <c r="H18" s="54">
        <v>3138</v>
      </c>
      <c r="I18" s="54">
        <v>3230</v>
      </c>
      <c r="J18" s="54">
        <v>3325</v>
      </c>
      <c r="K18" s="54">
        <v>3423</v>
      </c>
      <c r="L18" s="54">
        <v>3523</v>
      </c>
      <c r="M18" s="54">
        <v>3627</v>
      </c>
      <c r="N18" s="54">
        <v>3734</v>
      </c>
      <c r="O18" s="54">
        <v>3844</v>
      </c>
      <c r="P18" s="54">
        <v>3958</v>
      </c>
      <c r="Q18" s="54">
        <v>4075</v>
      </c>
      <c r="R18" s="54">
        <v>4196</v>
      </c>
      <c r="S18" s="54">
        <v>4320</v>
      </c>
      <c r="T18" s="54">
        <v>4449</v>
      </c>
      <c r="U18" s="54">
        <v>4581</v>
      </c>
      <c r="V18" s="54">
        <v>4718</v>
      </c>
      <c r="W18" s="54">
        <v>4859</v>
      </c>
      <c r="X18" s="54">
        <v>5004</v>
      </c>
      <c r="Y18" s="54">
        <v>5154</v>
      </c>
      <c r="Z18" s="54">
        <v>5308</v>
      </c>
      <c r="AA18" s="54">
        <v>5466</v>
      </c>
      <c r="AB18" s="54">
        <v>5630</v>
      </c>
      <c r="AC18" s="54">
        <v>5798</v>
      </c>
      <c r="AD18" s="54">
        <v>5972</v>
      </c>
      <c r="AE18" s="54">
        <v>6150</v>
      </c>
      <c r="AF18" s="54">
        <v>6334</v>
      </c>
      <c r="AG18" s="54">
        <v>6524</v>
      </c>
      <c r="AH18" s="54">
        <v>6719</v>
      </c>
      <c r="AI18" s="54">
        <v>6920</v>
      </c>
      <c r="AJ18" s="54">
        <v>7127</v>
      </c>
      <c r="AK18" s="54">
        <v>7340</v>
      </c>
      <c r="AL18" s="54">
        <v>7560</v>
      </c>
      <c r="AM18" s="54">
        <v>7786</v>
      </c>
      <c r="AN18" s="54">
        <v>8019</v>
      </c>
      <c r="AO18" s="54">
        <v>8259</v>
      </c>
      <c r="AP18" s="54">
        <v>8507</v>
      </c>
      <c r="AQ18" s="54">
        <v>8761</v>
      </c>
      <c r="AR18" s="54">
        <v>9024</v>
      </c>
      <c r="AS18" s="54">
        <v>9294</v>
      </c>
      <c r="AT18" s="54">
        <v>9572</v>
      </c>
      <c r="AU18" s="54">
        <v>9859</v>
      </c>
      <c r="AV18" s="54">
        <v>10154</v>
      </c>
      <c r="AW18" s="54">
        <v>10458</v>
      </c>
      <c r="AX18" s="54">
        <v>10771</v>
      </c>
      <c r="AY18" s="54">
        <v>11094</v>
      </c>
      <c r="AZ18" s="54">
        <v>11426</v>
      </c>
      <c r="BA18" s="54">
        <v>11768</v>
      </c>
      <c r="BB18" s="54">
        <v>12121</v>
      </c>
      <c r="BC18" s="54">
        <v>12484</v>
      </c>
      <c r="BD18" s="54">
        <v>12858</v>
      </c>
      <c r="BE18" s="54">
        <v>13243</v>
      </c>
      <c r="BF18" s="54">
        <v>13639</v>
      </c>
      <c r="BG18" s="54">
        <v>14048</v>
      </c>
      <c r="BH18" s="54">
        <v>14469</v>
      </c>
      <c r="BI18" s="54">
        <v>14903</v>
      </c>
      <c r="BJ18" s="54">
        <v>15350</v>
      </c>
      <c r="BK18" s="54">
        <v>15810</v>
      </c>
      <c r="BL18" s="54">
        <v>16284</v>
      </c>
      <c r="BM18" s="54">
        <v>16773</v>
      </c>
      <c r="BN18" s="54">
        <v>17276</v>
      </c>
      <c r="BO18" s="54">
        <v>17794</v>
      </c>
      <c r="BP18" s="54">
        <v>18328</v>
      </c>
      <c r="BQ18" s="54">
        <v>18877</v>
      </c>
      <c r="BR18" s="54">
        <v>19443</v>
      </c>
      <c r="BS18" s="54">
        <v>20026</v>
      </c>
      <c r="BT18" s="54">
        <v>20627</v>
      </c>
      <c r="BU18" s="54">
        <v>21245</v>
      </c>
      <c r="BV18" s="54">
        <v>21882</v>
      </c>
      <c r="BW18" s="54">
        <v>22538</v>
      </c>
      <c r="BX18" s="54">
        <v>23213</v>
      </c>
      <c r="BY18" s="54">
        <v>23909</v>
      </c>
      <c r="BZ18" s="54">
        <v>24626</v>
      </c>
      <c r="CA18" s="54">
        <v>25364</v>
      </c>
      <c r="CB18" s="54">
        <v>26124</v>
      </c>
      <c r="CC18" s="54">
        <v>26906</v>
      </c>
      <c r="CD18" s="54">
        <v>27712</v>
      </c>
      <c r="CE18" s="54">
        <v>28542</v>
      </c>
      <c r="CF18" s="54">
        <v>29397</v>
      </c>
      <c r="CG18" s="54">
        <v>30277</v>
      </c>
      <c r="CH18" s="54">
        <v>31183</v>
      </c>
      <c r="CI18" s="54">
        <v>32117</v>
      </c>
      <c r="CJ18" s="54">
        <v>33078</v>
      </c>
      <c r="CK18" s="54">
        <v>34067</v>
      </c>
      <c r="CL18" s="54">
        <v>35086</v>
      </c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</row>
    <row r="19" spans="1:106">
      <c r="A19" s="54">
        <v>17</v>
      </c>
      <c r="B19" s="54">
        <v>553</v>
      </c>
      <c r="C19" s="54">
        <v>1462</v>
      </c>
      <c r="D19" s="54">
        <v>2796</v>
      </c>
      <c r="E19" s="54">
        <v>2877</v>
      </c>
      <c r="F19" s="54">
        <v>2961</v>
      </c>
      <c r="G19" s="54">
        <v>3048</v>
      </c>
      <c r="H19" s="54">
        <v>3137</v>
      </c>
      <c r="I19" s="54">
        <v>3229</v>
      </c>
      <c r="J19" s="54">
        <v>3323</v>
      </c>
      <c r="K19" s="54">
        <v>3421</v>
      </c>
      <c r="L19" s="54">
        <v>3521</v>
      </c>
      <c r="M19" s="54">
        <v>3625</v>
      </c>
      <c r="N19" s="54">
        <v>3732</v>
      </c>
      <c r="O19" s="54">
        <v>3842</v>
      </c>
      <c r="P19" s="54">
        <v>3955</v>
      </c>
      <c r="Q19" s="54">
        <v>4072</v>
      </c>
      <c r="R19" s="54">
        <v>4193</v>
      </c>
      <c r="S19" s="54">
        <v>4317</v>
      </c>
      <c r="T19" s="54">
        <v>4446</v>
      </c>
      <c r="U19" s="54">
        <v>4578</v>
      </c>
      <c r="V19" s="54">
        <v>4715</v>
      </c>
      <c r="W19" s="54">
        <v>4855</v>
      </c>
      <c r="X19" s="54">
        <v>5001</v>
      </c>
      <c r="Y19" s="54">
        <v>5150</v>
      </c>
      <c r="Z19" s="54">
        <v>5304</v>
      </c>
      <c r="AA19" s="54">
        <v>5463</v>
      </c>
      <c r="AB19" s="54">
        <v>5626</v>
      </c>
      <c r="AC19" s="54">
        <v>5794</v>
      </c>
      <c r="AD19" s="54">
        <v>5968</v>
      </c>
      <c r="AE19" s="54">
        <v>6146</v>
      </c>
      <c r="AF19" s="54">
        <v>6330</v>
      </c>
      <c r="AG19" s="54">
        <v>6519</v>
      </c>
      <c r="AH19" s="54">
        <v>6714</v>
      </c>
      <c r="AI19" s="54">
        <v>6915</v>
      </c>
      <c r="AJ19" s="54">
        <v>7122</v>
      </c>
      <c r="AK19" s="54">
        <v>7335</v>
      </c>
      <c r="AL19" s="54">
        <v>7555</v>
      </c>
      <c r="AM19" s="54">
        <v>7781</v>
      </c>
      <c r="AN19" s="54">
        <v>8014</v>
      </c>
      <c r="AO19" s="54">
        <v>8254</v>
      </c>
      <c r="AP19" s="54">
        <v>8501</v>
      </c>
      <c r="AQ19" s="54">
        <v>8755</v>
      </c>
      <c r="AR19" s="54">
        <v>9017</v>
      </c>
      <c r="AS19" s="54">
        <v>9287</v>
      </c>
      <c r="AT19" s="54">
        <v>9565</v>
      </c>
      <c r="AU19" s="54">
        <v>9852</v>
      </c>
      <c r="AV19" s="54">
        <v>10147</v>
      </c>
      <c r="AW19" s="54">
        <v>10451</v>
      </c>
      <c r="AX19" s="54">
        <v>10764</v>
      </c>
      <c r="AY19" s="54">
        <v>11086</v>
      </c>
      <c r="AZ19" s="54">
        <v>11418</v>
      </c>
      <c r="BA19" s="54">
        <v>11760</v>
      </c>
      <c r="BB19" s="54">
        <v>12112</v>
      </c>
      <c r="BC19" s="54">
        <v>12475</v>
      </c>
      <c r="BD19" s="54">
        <v>12849</v>
      </c>
      <c r="BE19" s="54">
        <v>13234</v>
      </c>
      <c r="BF19" s="54">
        <v>13630</v>
      </c>
      <c r="BG19" s="54">
        <v>14039</v>
      </c>
      <c r="BH19" s="54">
        <v>14460</v>
      </c>
      <c r="BI19" s="54">
        <v>14893</v>
      </c>
      <c r="BJ19" s="54">
        <v>15340</v>
      </c>
      <c r="BK19" s="54">
        <v>15800</v>
      </c>
      <c r="BL19" s="54">
        <v>16274</v>
      </c>
      <c r="BM19" s="54">
        <v>16762</v>
      </c>
      <c r="BN19" s="54">
        <v>17265</v>
      </c>
      <c r="BO19" s="54">
        <v>17782</v>
      </c>
      <c r="BP19" s="54">
        <v>18316</v>
      </c>
      <c r="BQ19" s="54">
        <v>18865</v>
      </c>
      <c r="BR19" s="54">
        <v>19431</v>
      </c>
      <c r="BS19" s="54">
        <v>20013</v>
      </c>
      <c r="BT19" s="54">
        <v>20613</v>
      </c>
      <c r="BU19" s="54">
        <v>21231</v>
      </c>
      <c r="BV19" s="54">
        <v>21867</v>
      </c>
      <c r="BW19" s="54">
        <v>22523</v>
      </c>
      <c r="BX19" s="54">
        <v>23198</v>
      </c>
      <c r="BY19" s="54">
        <v>23893</v>
      </c>
      <c r="BZ19" s="54">
        <v>24609</v>
      </c>
      <c r="CA19" s="54">
        <v>25347</v>
      </c>
      <c r="CB19" s="54">
        <v>26106</v>
      </c>
      <c r="CC19" s="54">
        <v>26888</v>
      </c>
      <c r="CD19" s="54">
        <v>27693</v>
      </c>
      <c r="CE19" s="54">
        <v>28523</v>
      </c>
      <c r="CF19" s="54">
        <v>29377</v>
      </c>
      <c r="CG19" s="54">
        <v>30256</v>
      </c>
      <c r="CH19" s="54">
        <v>31161</v>
      </c>
      <c r="CI19" s="54">
        <v>32094</v>
      </c>
      <c r="CJ19" s="54">
        <v>33054</v>
      </c>
      <c r="CK19" s="54">
        <v>34043</v>
      </c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</row>
    <row r="20" spans="1:106">
      <c r="A20" s="54">
        <v>18</v>
      </c>
      <c r="B20" s="54">
        <v>552</v>
      </c>
      <c r="C20" s="54">
        <v>1462</v>
      </c>
      <c r="D20" s="54">
        <v>2796</v>
      </c>
      <c r="E20" s="54">
        <v>2878</v>
      </c>
      <c r="F20" s="54">
        <v>2961</v>
      </c>
      <c r="G20" s="54">
        <v>3048</v>
      </c>
      <c r="H20" s="54">
        <v>3137</v>
      </c>
      <c r="I20" s="54">
        <v>3228</v>
      </c>
      <c r="J20" s="54">
        <v>3323</v>
      </c>
      <c r="K20" s="54">
        <v>3421</v>
      </c>
      <c r="L20" s="54">
        <v>3521</v>
      </c>
      <c r="M20" s="54">
        <v>3625</v>
      </c>
      <c r="N20" s="54">
        <v>3731</v>
      </c>
      <c r="O20" s="54">
        <v>3841</v>
      </c>
      <c r="P20" s="54">
        <v>3955</v>
      </c>
      <c r="Q20" s="54">
        <v>4072</v>
      </c>
      <c r="R20" s="54">
        <v>4192</v>
      </c>
      <c r="S20" s="54">
        <v>4317</v>
      </c>
      <c r="T20" s="54">
        <v>4445</v>
      </c>
      <c r="U20" s="54">
        <v>4577</v>
      </c>
      <c r="V20" s="54">
        <v>4714</v>
      </c>
      <c r="W20" s="54">
        <v>4855</v>
      </c>
      <c r="X20" s="54">
        <v>5000</v>
      </c>
      <c r="Y20" s="54">
        <v>5149</v>
      </c>
      <c r="Z20" s="54">
        <v>5303</v>
      </c>
      <c r="AA20" s="54">
        <v>5462</v>
      </c>
      <c r="AB20" s="54">
        <v>5625</v>
      </c>
      <c r="AC20" s="54">
        <v>5793</v>
      </c>
      <c r="AD20" s="54">
        <v>5966</v>
      </c>
      <c r="AE20" s="54">
        <v>6145</v>
      </c>
      <c r="AF20" s="54">
        <v>6329</v>
      </c>
      <c r="AG20" s="54">
        <v>6518</v>
      </c>
      <c r="AH20" s="54">
        <v>6713</v>
      </c>
      <c r="AI20" s="54">
        <v>6914</v>
      </c>
      <c r="AJ20" s="54">
        <v>7121</v>
      </c>
      <c r="AK20" s="54">
        <v>7334</v>
      </c>
      <c r="AL20" s="54">
        <v>7553</v>
      </c>
      <c r="AM20" s="54">
        <v>7780</v>
      </c>
      <c r="AN20" s="54">
        <v>8012</v>
      </c>
      <c r="AO20" s="54">
        <v>8252</v>
      </c>
      <c r="AP20" s="54">
        <v>8499</v>
      </c>
      <c r="AQ20" s="54">
        <v>8754</v>
      </c>
      <c r="AR20" s="54">
        <v>9016</v>
      </c>
      <c r="AS20" s="54">
        <v>9286</v>
      </c>
      <c r="AT20" s="54">
        <v>9564</v>
      </c>
      <c r="AU20" s="54">
        <v>9850</v>
      </c>
      <c r="AV20" s="54">
        <v>10145</v>
      </c>
      <c r="AW20" s="54">
        <v>10449</v>
      </c>
      <c r="AX20" s="54">
        <v>10762</v>
      </c>
      <c r="AY20" s="54">
        <v>11084</v>
      </c>
      <c r="AZ20" s="54">
        <v>11416</v>
      </c>
      <c r="BA20" s="54">
        <v>11758</v>
      </c>
      <c r="BB20" s="54">
        <v>12110</v>
      </c>
      <c r="BC20" s="54">
        <v>12473</v>
      </c>
      <c r="BD20" s="54">
        <v>12847</v>
      </c>
      <c r="BE20" s="54">
        <v>13231</v>
      </c>
      <c r="BF20" s="54">
        <v>13628</v>
      </c>
      <c r="BG20" s="54">
        <v>14036</v>
      </c>
      <c r="BH20" s="54">
        <v>14457</v>
      </c>
      <c r="BI20" s="54">
        <v>14891</v>
      </c>
      <c r="BJ20" s="54">
        <v>15338</v>
      </c>
      <c r="BK20" s="54">
        <v>15798</v>
      </c>
      <c r="BL20" s="54">
        <v>16271</v>
      </c>
      <c r="BM20" s="54">
        <v>16759</v>
      </c>
      <c r="BN20" s="54">
        <v>17262</v>
      </c>
      <c r="BO20" s="54">
        <v>17780</v>
      </c>
      <c r="BP20" s="54">
        <v>18313</v>
      </c>
      <c r="BQ20" s="54">
        <v>18862</v>
      </c>
      <c r="BR20" s="54">
        <v>19427</v>
      </c>
      <c r="BS20" s="54">
        <v>20010</v>
      </c>
      <c r="BT20" s="54">
        <v>20610</v>
      </c>
      <c r="BU20" s="54">
        <v>21228</v>
      </c>
      <c r="BV20" s="54">
        <v>21864</v>
      </c>
      <c r="BW20" s="54">
        <v>22519</v>
      </c>
      <c r="BX20" s="54">
        <v>23194</v>
      </c>
      <c r="BY20" s="54">
        <v>23889</v>
      </c>
      <c r="BZ20" s="54">
        <v>24605</v>
      </c>
      <c r="CA20" s="54">
        <v>25342</v>
      </c>
      <c r="CB20" s="54">
        <v>26101</v>
      </c>
      <c r="CC20" s="54">
        <v>26883</v>
      </c>
      <c r="CD20" s="54">
        <v>27688</v>
      </c>
      <c r="CE20" s="54">
        <v>28517</v>
      </c>
      <c r="CF20" s="54">
        <v>29371</v>
      </c>
      <c r="CG20" s="54">
        <v>30250</v>
      </c>
      <c r="CH20" s="54">
        <v>31155</v>
      </c>
      <c r="CI20" s="54">
        <v>32087</v>
      </c>
      <c r="CJ20" s="54">
        <v>33047</v>
      </c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</row>
    <row r="21" spans="1:106">
      <c r="A21" s="54">
        <v>19</v>
      </c>
      <c r="B21" s="54">
        <v>552</v>
      </c>
      <c r="C21" s="54">
        <v>1462</v>
      </c>
      <c r="D21" s="54">
        <v>2796</v>
      </c>
      <c r="E21" s="54">
        <v>2877</v>
      </c>
      <c r="F21" s="54">
        <v>2961</v>
      </c>
      <c r="G21" s="54">
        <v>3048</v>
      </c>
      <c r="H21" s="54">
        <v>3136</v>
      </c>
      <c r="I21" s="54">
        <v>3228</v>
      </c>
      <c r="J21" s="54">
        <v>3323</v>
      </c>
      <c r="K21" s="54">
        <v>3420</v>
      </c>
      <c r="L21" s="54">
        <v>3520</v>
      </c>
      <c r="M21" s="54">
        <v>3624</v>
      </c>
      <c r="N21" s="54">
        <v>3731</v>
      </c>
      <c r="O21" s="54">
        <v>3841</v>
      </c>
      <c r="P21" s="54">
        <v>3954</v>
      </c>
      <c r="Q21" s="54">
        <v>4071</v>
      </c>
      <c r="R21" s="54">
        <v>4191</v>
      </c>
      <c r="S21" s="54">
        <v>4316</v>
      </c>
      <c r="T21" s="54">
        <v>4444</v>
      </c>
      <c r="U21" s="54">
        <v>4576</v>
      </c>
      <c r="V21" s="54">
        <v>4712</v>
      </c>
      <c r="W21" s="54">
        <v>4853</v>
      </c>
      <c r="X21" s="54">
        <v>4998</v>
      </c>
      <c r="Y21" s="54">
        <v>5148</v>
      </c>
      <c r="Z21" s="54">
        <v>5302</v>
      </c>
      <c r="AA21" s="54">
        <v>5460</v>
      </c>
      <c r="AB21" s="54">
        <v>5623</v>
      </c>
      <c r="AC21" s="54">
        <v>5792</v>
      </c>
      <c r="AD21" s="54">
        <v>5965</v>
      </c>
      <c r="AE21" s="54">
        <v>6143</v>
      </c>
      <c r="AF21" s="54">
        <v>6327</v>
      </c>
      <c r="AG21" s="54">
        <v>6516</v>
      </c>
      <c r="AH21" s="54">
        <v>6711</v>
      </c>
      <c r="AI21" s="54">
        <v>6912</v>
      </c>
      <c r="AJ21" s="54">
        <v>7119</v>
      </c>
      <c r="AK21" s="54">
        <v>7332</v>
      </c>
      <c r="AL21" s="54">
        <v>7551</v>
      </c>
      <c r="AM21" s="54">
        <v>7777</v>
      </c>
      <c r="AN21" s="54">
        <v>8010</v>
      </c>
      <c r="AO21" s="54">
        <v>8250</v>
      </c>
      <c r="AP21" s="54">
        <v>8497</v>
      </c>
      <c r="AQ21" s="54">
        <v>8751</v>
      </c>
      <c r="AR21" s="54">
        <v>9013</v>
      </c>
      <c r="AS21" s="54">
        <v>9283</v>
      </c>
      <c r="AT21" s="54">
        <v>9561</v>
      </c>
      <c r="AU21" s="54">
        <v>9847</v>
      </c>
      <c r="AV21" s="54">
        <v>10142</v>
      </c>
      <c r="AW21" s="54">
        <v>10446</v>
      </c>
      <c r="AX21" s="54">
        <v>10759</v>
      </c>
      <c r="AY21" s="54">
        <v>11081</v>
      </c>
      <c r="AZ21" s="54">
        <v>11413</v>
      </c>
      <c r="BA21" s="54">
        <v>11755</v>
      </c>
      <c r="BB21" s="54">
        <v>12107</v>
      </c>
      <c r="BC21" s="54">
        <v>12470</v>
      </c>
      <c r="BD21" s="54">
        <v>12843</v>
      </c>
      <c r="BE21" s="54">
        <v>13228</v>
      </c>
      <c r="BF21" s="54">
        <v>13625</v>
      </c>
      <c r="BG21" s="54">
        <v>14033</v>
      </c>
      <c r="BH21" s="54">
        <v>14454</v>
      </c>
      <c r="BI21" s="54">
        <v>14888</v>
      </c>
      <c r="BJ21" s="54">
        <v>15334</v>
      </c>
      <c r="BK21" s="54">
        <v>15794</v>
      </c>
      <c r="BL21" s="54">
        <v>16268</v>
      </c>
      <c r="BM21" s="54">
        <v>16755</v>
      </c>
      <c r="BN21" s="54">
        <v>17258</v>
      </c>
      <c r="BO21" s="54">
        <v>17775</v>
      </c>
      <c r="BP21" s="54">
        <v>18308</v>
      </c>
      <c r="BQ21" s="54">
        <v>18857</v>
      </c>
      <c r="BR21" s="54">
        <v>19423</v>
      </c>
      <c r="BS21" s="54">
        <v>20005</v>
      </c>
      <c r="BT21" s="54">
        <v>20605</v>
      </c>
      <c r="BU21" s="54">
        <v>21222</v>
      </c>
      <c r="BV21" s="54">
        <v>21858</v>
      </c>
      <c r="BW21" s="54">
        <v>22513</v>
      </c>
      <c r="BX21" s="54">
        <v>23188</v>
      </c>
      <c r="BY21" s="54">
        <v>23883</v>
      </c>
      <c r="BZ21" s="54">
        <v>24598</v>
      </c>
      <c r="CA21" s="54">
        <v>25335</v>
      </c>
      <c r="CB21" s="54">
        <v>26094</v>
      </c>
      <c r="CC21" s="54">
        <v>26875</v>
      </c>
      <c r="CD21" s="54">
        <v>27680</v>
      </c>
      <c r="CE21" s="54">
        <v>28509</v>
      </c>
      <c r="CF21" s="54">
        <v>29362</v>
      </c>
      <c r="CG21" s="54">
        <v>30240</v>
      </c>
      <c r="CH21" s="54">
        <v>31145</v>
      </c>
      <c r="CI21" s="54">
        <v>32077</v>
      </c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</row>
    <row r="22" spans="1:106">
      <c r="A22" s="54">
        <v>20</v>
      </c>
      <c r="B22" s="54">
        <v>552</v>
      </c>
      <c r="C22" s="54">
        <v>1462</v>
      </c>
      <c r="D22" s="54">
        <v>2796</v>
      </c>
      <c r="E22" s="54">
        <v>2877</v>
      </c>
      <c r="F22" s="54">
        <v>2961</v>
      </c>
      <c r="G22" s="54">
        <v>3047</v>
      </c>
      <c r="H22" s="54">
        <v>3136</v>
      </c>
      <c r="I22" s="54">
        <v>3228</v>
      </c>
      <c r="J22" s="54">
        <v>3322</v>
      </c>
      <c r="K22" s="54">
        <v>3420</v>
      </c>
      <c r="L22" s="54">
        <v>3520</v>
      </c>
      <c r="M22" s="54">
        <v>3623</v>
      </c>
      <c r="N22" s="54">
        <v>3730</v>
      </c>
      <c r="O22" s="54">
        <v>3840</v>
      </c>
      <c r="P22" s="54">
        <v>3953</v>
      </c>
      <c r="Q22" s="54">
        <v>4070</v>
      </c>
      <c r="R22" s="54">
        <v>4190</v>
      </c>
      <c r="S22" s="54">
        <v>4314</v>
      </c>
      <c r="T22" s="54">
        <v>4443</v>
      </c>
      <c r="U22" s="54">
        <v>4575</v>
      </c>
      <c r="V22" s="54">
        <v>4711</v>
      </c>
      <c r="W22" s="54">
        <v>4852</v>
      </c>
      <c r="X22" s="54">
        <v>4997</v>
      </c>
      <c r="Y22" s="54">
        <v>5146</v>
      </c>
      <c r="Z22" s="54">
        <v>5300</v>
      </c>
      <c r="AA22" s="54">
        <v>5459</v>
      </c>
      <c r="AB22" s="54">
        <v>5622</v>
      </c>
      <c r="AC22" s="54">
        <v>5790</v>
      </c>
      <c r="AD22" s="54">
        <v>5963</v>
      </c>
      <c r="AE22" s="54">
        <v>6142</v>
      </c>
      <c r="AF22" s="54">
        <v>6325</v>
      </c>
      <c r="AG22" s="54">
        <v>6514</v>
      </c>
      <c r="AH22" s="54">
        <v>6709</v>
      </c>
      <c r="AI22" s="54">
        <v>6910</v>
      </c>
      <c r="AJ22" s="54">
        <v>7117</v>
      </c>
      <c r="AK22" s="54">
        <v>7330</v>
      </c>
      <c r="AL22" s="54">
        <v>7549</v>
      </c>
      <c r="AM22" s="54">
        <v>7775</v>
      </c>
      <c r="AN22" s="54">
        <v>8008</v>
      </c>
      <c r="AO22" s="54">
        <v>8248</v>
      </c>
      <c r="AP22" s="54">
        <v>8495</v>
      </c>
      <c r="AQ22" s="54">
        <v>8749</v>
      </c>
      <c r="AR22" s="54">
        <v>9011</v>
      </c>
      <c r="AS22" s="54">
        <v>9281</v>
      </c>
      <c r="AT22" s="54">
        <v>9558</v>
      </c>
      <c r="AU22" s="54">
        <v>9845</v>
      </c>
      <c r="AV22" s="54">
        <v>10139</v>
      </c>
      <c r="AW22" s="54">
        <v>10443</v>
      </c>
      <c r="AX22" s="54">
        <v>10756</v>
      </c>
      <c r="AY22" s="54">
        <v>11078</v>
      </c>
      <c r="AZ22" s="54">
        <v>11410</v>
      </c>
      <c r="BA22" s="54">
        <v>11751</v>
      </c>
      <c r="BB22" s="54">
        <v>12103</v>
      </c>
      <c r="BC22" s="54">
        <v>12466</v>
      </c>
      <c r="BD22" s="54">
        <v>12839</v>
      </c>
      <c r="BE22" s="54">
        <v>13224</v>
      </c>
      <c r="BF22" s="54">
        <v>13621</v>
      </c>
      <c r="BG22" s="54">
        <v>14030</v>
      </c>
      <c r="BH22" s="54">
        <v>14450</v>
      </c>
      <c r="BI22" s="54">
        <v>14884</v>
      </c>
      <c r="BJ22" s="54">
        <v>15330</v>
      </c>
      <c r="BK22" s="54">
        <v>15790</v>
      </c>
      <c r="BL22" s="54">
        <v>16263</v>
      </c>
      <c r="BM22" s="54">
        <v>16751</v>
      </c>
      <c r="BN22" s="54">
        <v>17253</v>
      </c>
      <c r="BO22" s="54">
        <v>17771</v>
      </c>
      <c r="BP22" s="54">
        <v>18303</v>
      </c>
      <c r="BQ22" s="54">
        <v>18852</v>
      </c>
      <c r="BR22" s="54">
        <v>19417</v>
      </c>
      <c r="BS22" s="54">
        <v>19999</v>
      </c>
      <c r="BT22" s="54">
        <v>20599</v>
      </c>
      <c r="BU22" s="54">
        <v>21216</v>
      </c>
      <c r="BV22" s="54">
        <v>21852</v>
      </c>
      <c r="BW22" s="54">
        <v>22507</v>
      </c>
      <c r="BX22" s="54">
        <v>23181</v>
      </c>
      <c r="BY22" s="54">
        <v>23876</v>
      </c>
      <c r="BZ22" s="54">
        <v>24591</v>
      </c>
      <c r="CA22" s="54">
        <v>25328</v>
      </c>
      <c r="CB22" s="54">
        <v>26086</v>
      </c>
      <c r="CC22" s="54">
        <v>26867</v>
      </c>
      <c r="CD22" s="54">
        <v>27671</v>
      </c>
      <c r="CE22" s="54">
        <v>28500</v>
      </c>
      <c r="CF22" s="54">
        <v>29352</v>
      </c>
      <c r="CG22" s="54">
        <v>30231</v>
      </c>
      <c r="CH22" s="54">
        <v>31135</v>
      </c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</row>
    <row r="23" spans="1:106">
      <c r="A23" s="54">
        <v>21</v>
      </c>
      <c r="B23" s="54">
        <v>552</v>
      </c>
      <c r="C23" s="54">
        <v>1462</v>
      </c>
      <c r="D23" s="54">
        <v>2796</v>
      </c>
      <c r="E23" s="54">
        <v>2877</v>
      </c>
      <c r="F23" s="54">
        <v>2961</v>
      </c>
      <c r="G23" s="54">
        <v>3047</v>
      </c>
      <c r="H23" s="54">
        <v>3136</v>
      </c>
      <c r="I23" s="54">
        <v>3227</v>
      </c>
      <c r="J23" s="54">
        <v>3322</v>
      </c>
      <c r="K23" s="54">
        <v>3419</v>
      </c>
      <c r="L23" s="54">
        <v>3519</v>
      </c>
      <c r="M23" s="54">
        <v>3623</v>
      </c>
      <c r="N23" s="54">
        <v>3729</v>
      </c>
      <c r="O23" s="54">
        <v>3839</v>
      </c>
      <c r="P23" s="54">
        <v>3952</v>
      </c>
      <c r="Q23" s="54">
        <v>4069</v>
      </c>
      <c r="R23" s="54">
        <v>4189</v>
      </c>
      <c r="S23" s="54">
        <v>4313</v>
      </c>
      <c r="T23" s="54">
        <v>4441</v>
      </c>
      <c r="U23" s="54">
        <v>4573</v>
      </c>
      <c r="V23" s="54">
        <v>4710</v>
      </c>
      <c r="W23" s="54">
        <v>4851</v>
      </c>
      <c r="X23" s="54">
        <v>4996</v>
      </c>
      <c r="Y23" s="54">
        <v>5145</v>
      </c>
      <c r="Z23" s="54">
        <v>5299</v>
      </c>
      <c r="AA23" s="54">
        <v>5457</v>
      </c>
      <c r="AB23" s="54">
        <v>5620</v>
      </c>
      <c r="AC23" s="54">
        <v>5789</v>
      </c>
      <c r="AD23" s="54">
        <v>5962</v>
      </c>
      <c r="AE23" s="54">
        <v>6140</v>
      </c>
      <c r="AF23" s="54">
        <v>6324</v>
      </c>
      <c r="AG23" s="54">
        <v>6513</v>
      </c>
      <c r="AH23" s="54">
        <v>6708</v>
      </c>
      <c r="AI23" s="54">
        <v>6908</v>
      </c>
      <c r="AJ23" s="54">
        <v>7115</v>
      </c>
      <c r="AK23" s="54">
        <v>7328</v>
      </c>
      <c r="AL23" s="54">
        <v>7547</v>
      </c>
      <c r="AM23" s="54">
        <v>7773</v>
      </c>
      <c r="AN23" s="54">
        <v>8006</v>
      </c>
      <c r="AO23" s="54">
        <v>8246</v>
      </c>
      <c r="AP23" s="54">
        <v>8492</v>
      </c>
      <c r="AQ23" s="54">
        <v>8747</v>
      </c>
      <c r="AR23" s="54">
        <v>9009</v>
      </c>
      <c r="AS23" s="54">
        <v>9278</v>
      </c>
      <c r="AT23" s="54">
        <v>9556</v>
      </c>
      <c r="AU23" s="54">
        <v>9842</v>
      </c>
      <c r="AV23" s="54">
        <v>10137</v>
      </c>
      <c r="AW23" s="54">
        <v>10440</v>
      </c>
      <c r="AX23" s="54">
        <v>10753</v>
      </c>
      <c r="AY23" s="54">
        <v>11075</v>
      </c>
      <c r="AZ23" s="54">
        <v>11407</v>
      </c>
      <c r="BA23" s="54">
        <v>11748</v>
      </c>
      <c r="BB23" s="54">
        <v>12100</v>
      </c>
      <c r="BC23" s="54">
        <v>12463</v>
      </c>
      <c r="BD23" s="54">
        <v>12837</v>
      </c>
      <c r="BE23" s="54">
        <v>13222</v>
      </c>
      <c r="BF23" s="54">
        <v>13618</v>
      </c>
      <c r="BG23" s="54">
        <v>14027</v>
      </c>
      <c r="BH23" s="54">
        <v>14447</v>
      </c>
      <c r="BI23" s="54">
        <v>14881</v>
      </c>
      <c r="BJ23" s="54">
        <v>15327</v>
      </c>
      <c r="BK23" s="54">
        <v>15786</v>
      </c>
      <c r="BL23" s="54">
        <v>16260</v>
      </c>
      <c r="BM23" s="54">
        <v>16747</v>
      </c>
      <c r="BN23" s="54">
        <v>17250</v>
      </c>
      <c r="BO23" s="54">
        <v>17767</v>
      </c>
      <c r="BP23" s="54">
        <v>18299</v>
      </c>
      <c r="BQ23" s="54">
        <v>18848</v>
      </c>
      <c r="BR23" s="54">
        <v>19413</v>
      </c>
      <c r="BS23" s="54">
        <v>19995</v>
      </c>
      <c r="BT23" s="54">
        <v>20594</v>
      </c>
      <c r="BU23" s="54">
        <v>21211</v>
      </c>
      <c r="BV23" s="54">
        <v>21847</v>
      </c>
      <c r="BW23" s="54">
        <v>22502</v>
      </c>
      <c r="BX23" s="54">
        <v>23176</v>
      </c>
      <c r="BY23" s="54">
        <v>23870</v>
      </c>
      <c r="BZ23" s="54">
        <v>24585</v>
      </c>
      <c r="CA23" s="54">
        <v>25321</v>
      </c>
      <c r="CB23" s="54">
        <v>26079</v>
      </c>
      <c r="CC23" s="54">
        <v>26860</v>
      </c>
      <c r="CD23" s="54">
        <v>27664</v>
      </c>
      <c r="CE23" s="54">
        <v>28492</v>
      </c>
      <c r="CF23" s="54">
        <v>29344</v>
      </c>
      <c r="CG23" s="54">
        <v>30222</v>
      </c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</row>
    <row r="24" spans="1:106">
      <c r="A24" s="54">
        <v>22</v>
      </c>
      <c r="B24" s="54">
        <v>552</v>
      </c>
      <c r="C24" s="54">
        <v>1462</v>
      </c>
      <c r="D24" s="54">
        <v>2796</v>
      </c>
      <c r="E24" s="54">
        <v>2877</v>
      </c>
      <c r="F24" s="54">
        <v>2961</v>
      </c>
      <c r="G24" s="54">
        <v>3047</v>
      </c>
      <c r="H24" s="54">
        <v>3136</v>
      </c>
      <c r="I24" s="54">
        <v>3227</v>
      </c>
      <c r="J24" s="54">
        <v>3321</v>
      </c>
      <c r="K24" s="54">
        <v>3418</v>
      </c>
      <c r="L24" s="54">
        <v>3519</v>
      </c>
      <c r="M24" s="54">
        <v>3622</v>
      </c>
      <c r="N24" s="54">
        <v>3728</v>
      </c>
      <c r="O24" s="54">
        <v>3838</v>
      </c>
      <c r="P24" s="54">
        <v>3951</v>
      </c>
      <c r="Q24" s="54">
        <v>4067</v>
      </c>
      <c r="R24" s="54">
        <v>4188</v>
      </c>
      <c r="S24" s="54">
        <v>4312</v>
      </c>
      <c r="T24" s="54">
        <v>4440</v>
      </c>
      <c r="U24" s="54">
        <v>4572</v>
      </c>
      <c r="V24" s="54">
        <v>4709</v>
      </c>
      <c r="W24" s="54">
        <v>4850</v>
      </c>
      <c r="X24" s="54">
        <v>4995</v>
      </c>
      <c r="Y24" s="54">
        <v>5144</v>
      </c>
      <c r="Z24" s="54">
        <v>5298</v>
      </c>
      <c r="AA24" s="54">
        <v>5456</v>
      </c>
      <c r="AB24" s="54">
        <v>5619</v>
      </c>
      <c r="AC24" s="54">
        <v>5787</v>
      </c>
      <c r="AD24" s="54">
        <v>5960</v>
      </c>
      <c r="AE24" s="54">
        <v>6139</v>
      </c>
      <c r="AF24" s="54">
        <v>6322</v>
      </c>
      <c r="AG24" s="54">
        <v>6512</v>
      </c>
      <c r="AH24" s="54">
        <v>6706</v>
      </c>
      <c r="AI24" s="54">
        <v>6907</v>
      </c>
      <c r="AJ24" s="54">
        <v>7114</v>
      </c>
      <c r="AK24" s="54">
        <v>7327</v>
      </c>
      <c r="AL24" s="54">
        <v>7546</v>
      </c>
      <c r="AM24" s="54">
        <v>7772</v>
      </c>
      <c r="AN24" s="54">
        <v>8004</v>
      </c>
      <c r="AO24" s="54">
        <v>8244</v>
      </c>
      <c r="AP24" s="54">
        <v>8491</v>
      </c>
      <c r="AQ24" s="54">
        <v>8745</v>
      </c>
      <c r="AR24" s="54">
        <v>9007</v>
      </c>
      <c r="AS24" s="54">
        <v>9276</v>
      </c>
      <c r="AT24" s="54">
        <v>9554</v>
      </c>
      <c r="AU24" s="54">
        <v>9840</v>
      </c>
      <c r="AV24" s="54">
        <v>10135</v>
      </c>
      <c r="AW24" s="54">
        <v>10438</v>
      </c>
      <c r="AX24" s="54">
        <v>10751</v>
      </c>
      <c r="AY24" s="54">
        <v>11073</v>
      </c>
      <c r="AZ24" s="54">
        <v>11404</v>
      </c>
      <c r="BA24" s="54">
        <v>11746</v>
      </c>
      <c r="BB24" s="54">
        <v>12098</v>
      </c>
      <c r="BC24" s="54">
        <v>12461</v>
      </c>
      <c r="BD24" s="54">
        <v>12834</v>
      </c>
      <c r="BE24" s="54">
        <v>13219</v>
      </c>
      <c r="BF24" s="54">
        <v>13616</v>
      </c>
      <c r="BG24" s="54">
        <v>14024</v>
      </c>
      <c r="BH24" s="54">
        <v>14445</v>
      </c>
      <c r="BI24" s="54">
        <v>14878</v>
      </c>
      <c r="BJ24" s="54">
        <v>15324</v>
      </c>
      <c r="BK24" s="54">
        <v>15784</v>
      </c>
      <c r="BL24" s="54">
        <v>16257</v>
      </c>
      <c r="BM24" s="54">
        <v>16744</v>
      </c>
      <c r="BN24" s="54">
        <v>17246</v>
      </c>
      <c r="BO24" s="54">
        <v>17763</v>
      </c>
      <c r="BP24" s="54">
        <v>18296</v>
      </c>
      <c r="BQ24" s="54">
        <v>18844</v>
      </c>
      <c r="BR24" s="54">
        <v>19409</v>
      </c>
      <c r="BS24" s="54">
        <v>19991</v>
      </c>
      <c r="BT24" s="54">
        <v>20590</v>
      </c>
      <c r="BU24" s="54">
        <v>21207</v>
      </c>
      <c r="BV24" s="54">
        <v>21843</v>
      </c>
      <c r="BW24" s="54">
        <v>22497</v>
      </c>
      <c r="BX24" s="54">
        <v>23171</v>
      </c>
      <c r="BY24" s="54">
        <v>23865</v>
      </c>
      <c r="BZ24" s="54">
        <v>24579</v>
      </c>
      <c r="CA24" s="54">
        <v>25315</v>
      </c>
      <c r="CB24" s="54">
        <v>26073</v>
      </c>
      <c r="CC24" s="54">
        <v>26854</v>
      </c>
      <c r="CD24" s="54">
        <v>27657</v>
      </c>
      <c r="CE24" s="54">
        <v>28485</v>
      </c>
      <c r="CF24" s="54">
        <v>29337</v>
      </c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</row>
    <row r="25" spans="1:106">
      <c r="A25" s="54">
        <v>23</v>
      </c>
      <c r="B25" s="54">
        <v>552</v>
      </c>
      <c r="C25" s="54">
        <v>1462</v>
      </c>
      <c r="D25" s="54">
        <v>2796</v>
      </c>
      <c r="E25" s="54">
        <v>2877</v>
      </c>
      <c r="F25" s="54">
        <v>2960</v>
      </c>
      <c r="G25" s="54">
        <v>3046</v>
      </c>
      <c r="H25" s="54">
        <v>3135</v>
      </c>
      <c r="I25" s="54">
        <v>3227</v>
      </c>
      <c r="J25" s="54">
        <v>3321</v>
      </c>
      <c r="K25" s="54">
        <v>3418</v>
      </c>
      <c r="L25" s="54">
        <v>3518</v>
      </c>
      <c r="M25" s="54">
        <v>3621</v>
      </c>
      <c r="N25" s="54">
        <v>3727</v>
      </c>
      <c r="O25" s="54">
        <v>3837</v>
      </c>
      <c r="P25" s="54">
        <v>3950</v>
      </c>
      <c r="Q25" s="54">
        <v>4066</v>
      </c>
      <c r="R25" s="54">
        <v>4186</v>
      </c>
      <c r="S25" s="54">
        <v>4310</v>
      </c>
      <c r="T25" s="54">
        <v>4439</v>
      </c>
      <c r="U25" s="54">
        <v>4572</v>
      </c>
      <c r="V25" s="54">
        <v>4708</v>
      </c>
      <c r="W25" s="54">
        <v>4849</v>
      </c>
      <c r="X25" s="54">
        <v>4994</v>
      </c>
      <c r="Y25" s="54">
        <v>5143</v>
      </c>
      <c r="Z25" s="54">
        <v>5297</v>
      </c>
      <c r="AA25" s="54">
        <v>5455</v>
      </c>
      <c r="AB25" s="54">
        <v>5618</v>
      </c>
      <c r="AC25" s="54">
        <v>5786</v>
      </c>
      <c r="AD25" s="54">
        <v>5959</v>
      </c>
      <c r="AE25" s="54">
        <v>6138</v>
      </c>
      <c r="AF25" s="54">
        <v>6321</v>
      </c>
      <c r="AG25" s="54">
        <v>6510</v>
      </c>
      <c r="AH25" s="54">
        <v>6705</v>
      </c>
      <c r="AI25" s="54">
        <v>6906</v>
      </c>
      <c r="AJ25" s="54">
        <v>7113</v>
      </c>
      <c r="AK25" s="54">
        <v>7325</v>
      </c>
      <c r="AL25" s="54">
        <v>7545</v>
      </c>
      <c r="AM25" s="54">
        <v>7770</v>
      </c>
      <c r="AN25" s="54">
        <v>8003</v>
      </c>
      <c r="AO25" s="54">
        <v>8243</v>
      </c>
      <c r="AP25" s="54">
        <v>8489</v>
      </c>
      <c r="AQ25" s="54">
        <v>8743</v>
      </c>
      <c r="AR25" s="54">
        <v>9005</v>
      </c>
      <c r="AS25" s="54">
        <v>9275</v>
      </c>
      <c r="AT25" s="54">
        <v>9552</v>
      </c>
      <c r="AU25" s="54">
        <v>9839</v>
      </c>
      <c r="AV25" s="54">
        <v>10133</v>
      </c>
      <c r="AW25" s="54">
        <v>10437</v>
      </c>
      <c r="AX25" s="54">
        <v>10749</v>
      </c>
      <c r="AY25" s="54">
        <v>11071</v>
      </c>
      <c r="AZ25" s="54">
        <v>11403</v>
      </c>
      <c r="BA25" s="54">
        <v>11744</v>
      </c>
      <c r="BB25" s="54">
        <v>12096</v>
      </c>
      <c r="BC25" s="54">
        <v>12459</v>
      </c>
      <c r="BD25" s="54">
        <v>12833</v>
      </c>
      <c r="BE25" s="54">
        <v>13218</v>
      </c>
      <c r="BF25" s="54">
        <v>13614</v>
      </c>
      <c r="BG25" s="54">
        <v>14022</v>
      </c>
      <c r="BH25" s="54">
        <v>14443</v>
      </c>
      <c r="BI25" s="54">
        <v>14876</v>
      </c>
      <c r="BJ25" s="54">
        <v>15322</v>
      </c>
      <c r="BK25" s="54">
        <v>15782</v>
      </c>
      <c r="BL25" s="54">
        <v>16255</v>
      </c>
      <c r="BM25" s="54">
        <v>16742</v>
      </c>
      <c r="BN25" s="54">
        <v>17244</v>
      </c>
      <c r="BO25" s="54">
        <v>17761</v>
      </c>
      <c r="BP25" s="54">
        <v>18293</v>
      </c>
      <c r="BQ25" s="54">
        <v>18842</v>
      </c>
      <c r="BR25" s="54">
        <v>19406</v>
      </c>
      <c r="BS25" s="54">
        <v>19988</v>
      </c>
      <c r="BT25" s="54">
        <v>20587</v>
      </c>
      <c r="BU25" s="54">
        <v>21204</v>
      </c>
      <c r="BV25" s="54">
        <v>21839</v>
      </c>
      <c r="BW25" s="54">
        <v>22493</v>
      </c>
      <c r="BX25" s="54">
        <v>23167</v>
      </c>
      <c r="BY25" s="54">
        <v>23861</v>
      </c>
      <c r="BZ25" s="54">
        <v>24575</v>
      </c>
      <c r="CA25" s="54">
        <v>25311</v>
      </c>
      <c r="CB25" s="54">
        <v>26068</v>
      </c>
      <c r="CC25" s="54">
        <v>26848</v>
      </c>
      <c r="CD25" s="54">
        <v>27652</v>
      </c>
      <c r="CE25" s="54">
        <v>28479</v>
      </c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</row>
    <row r="26" spans="1:106">
      <c r="A26" s="54">
        <v>24</v>
      </c>
      <c r="B26" s="54">
        <v>552</v>
      </c>
      <c r="C26" s="54">
        <v>1462</v>
      </c>
      <c r="D26" s="54">
        <v>2796</v>
      </c>
      <c r="E26" s="54">
        <v>2877</v>
      </c>
      <c r="F26" s="54">
        <v>2960</v>
      </c>
      <c r="G26" s="54">
        <v>3046</v>
      </c>
      <c r="H26" s="54">
        <v>3135</v>
      </c>
      <c r="I26" s="54">
        <v>3226</v>
      </c>
      <c r="J26" s="54">
        <v>3320</v>
      </c>
      <c r="K26" s="54">
        <v>3417</v>
      </c>
      <c r="L26" s="54">
        <v>3517</v>
      </c>
      <c r="M26" s="54">
        <v>3620</v>
      </c>
      <c r="N26" s="54">
        <v>3726</v>
      </c>
      <c r="O26" s="54">
        <v>3836</v>
      </c>
      <c r="P26" s="54">
        <v>3948</v>
      </c>
      <c r="Q26" s="54">
        <v>4065</v>
      </c>
      <c r="R26" s="54">
        <v>4185</v>
      </c>
      <c r="S26" s="54">
        <v>4310</v>
      </c>
      <c r="T26" s="54">
        <v>4438</v>
      </c>
      <c r="U26" s="54">
        <v>4571</v>
      </c>
      <c r="V26" s="54">
        <v>4708</v>
      </c>
      <c r="W26" s="54">
        <v>4848</v>
      </c>
      <c r="X26" s="54">
        <v>4993</v>
      </c>
      <c r="Y26" s="54">
        <v>5142</v>
      </c>
      <c r="Z26" s="54">
        <v>5296</v>
      </c>
      <c r="AA26" s="54">
        <v>5455</v>
      </c>
      <c r="AB26" s="54">
        <v>5618</v>
      </c>
      <c r="AC26" s="54">
        <v>5786</v>
      </c>
      <c r="AD26" s="54">
        <v>5959</v>
      </c>
      <c r="AE26" s="54">
        <v>6137</v>
      </c>
      <c r="AF26" s="54">
        <v>6321</v>
      </c>
      <c r="AG26" s="54">
        <v>6510</v>
      </c>
      <c r="AH26" s="54">
        <v>6704</v>
      </c>
      <c r="AI26" s="54">
        <v>6905</v>
      </c>
      <c r="AJ26" s="54">
        <v>7112</v>
      </c>
      <c r="AK26" s="54">
        <v>7325</v>
      </c>
      <c r="AL26" s="54">
        <v>7544</v>
      </c>
      <c r="AM26" s="54">
        <v>7769</v>
      </c>
      <c r="AN26" s="54">
        <v>8002</v>
      </c>
      <c r="AO26" s="54">
        <v>8242</v>
      </c>
      <c r="AP26" s="54">
        <v>8488</v>
      </c>
      <c r="AQ26" s="54">
        <v>8742</v>
      </c>
      <c r="AR26" s="54">
        <v>9004</v>
      </c>
      <c r="AS26" s="54">
        <v>9274</v>
      </c>
      <c r="AT26" s="54">
        <v>9551</v>
      </c>
      <c r="AU26" s="54">
        <v>9837</v>
      </c>
      <c r="AV26" s="54">
        <v>10132</v>
      </c>
      <c r="AW26" s="54">
        <v>10435</v>
      </c>
      <c r="AX26" s="54">
        <v>10748</v>
      </c>
      <c r="AY26" s="54">
        <v>11070</v>
      </c>
      <c r="AZ26" s="54">
        <v>11401</v>
      </c>
      <c r="BA26" s="54">
        <v>11743</v>
      </c>
      <c r="BB26" s="54">
        <v>12095</v>
      </c>
      <c r="BC26" s="54">
        <v>12458</v>
      </c>
      <c r="BD26" s="54">
        <v>12832</v>
      </c>
      <c r="BE26" s="54">
        <v>13217</v>
      </c>
      <c r="BF26" s="54">
        <v>13613</v>
      </c>
      <c r="BG26" s="54">
        <v>14021</v>
      </c>
      <c r="BH26" s="54">
        <v>14442</v>
      </c>
      <c r="BI26" s="54">
        <v>14875</v>
      </c>
      <c r="BJ26" s="54">
        <v>15321</v>
      </c>
      <c r="BK26" s="54">
        <v>15780</v>
      </c>
      <c r="BL26" s="54">
        <v>16253</v>
      </c>
      <c r="BM26" s="54">
        <v>16741</v>
      </c>
      <c r="BN26" s="54">
        <v>17242</v>
      </c>
      <c r="BO26" s="54">
        <v>17759</v>
      </c>
      <c r="BP26" s="54">
        <v>18292</v>
      </c>
      <c r="BQ26" s="54">
        <v>18840</v>
      </c>
      <c r="BR26" s="54">
        <v>19404</v>
      </c>
      <c r="BS26" s="54">
        <v>19986</v>
      </c>
      <c r="BT26" s="54">
        <v>20585</v>
      </c>
      <c r="BU26" s="54">
        <v>21201</v>
      </c>
      <c r="BV26" s="54">
        <v>21837</v>
      </c>
      <c r="BW26" s="54">
        <v>22491</v>
      </c>
      <c r="BX26" s="54">
        <v>23164</v>
      </c>
      <c r="BY26" s="54">
        <v>23858</v>
      </c>
      <c r="BZ26" s="54">
        <v>24572</v>
      </c>
      <c r="CA26" s="54">
        <v>25307</v>
      </c>
      <c r="CB26" s="54">
        <v>26065</v>
      </c>
      <c r="CC26" s="54">
        <v>26844</v>
      </c>
      <c r="CD26" s="54">
        <v>27647</v>
      </c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</row>
    <row r="27" spans="1:106">
      <c r="A27" s="54">
        <v>25</v>
      </c>
      <c r="B27" s="54">
        <v>552</v>
      </c>
      <c r="C27" s="54">
        <v>1461</v>
      </c>
      <c r="D27" s="54">
        <v>2796</v>
      </c>
      <c r="E27" s="54">
        <v>2876</v>
      </c>
      <c r="F27" s="54">
        <v>2960</v>
      </c>
      <c r="G27" s="54">
        <v>3046</v>
      </c>
      <c r="H27" s="54">
        <v>3134</v>
      </c>
      <c r="I27" s="54">
        <v>3225</v>
      </c>
      <c r="J27" s="54">
        <v>3319</v>
      </c>
      <c r="K27" s="54">
        <v>3416</v>
      </c>
      <c r="L27" s="54">
        <v>3516</v>
      </c>
      <c r="M27" s="54">
        <v>3619</v>
      </c>
      <c r="N27" s="54">
        <v>3725</v>
      </c>
      <c r="O27" s="54">
        <v>3834</v>
      </c>
      <c r="P27" s="54">
        <v>3947</v>
      </c>
      <c r="Q27" s="54">
        <v>4063</v>
      </c>
      <c r="R27" s="54">
        <v>4184</v>
      </c>
      <c r="S27" s="54">
        <v>4309</v>
      </c>
      <c r="T27" s="54">
        <v>4438</v>
      </c>
      <c r="U27" s="54">
        <v>4570</v>
      </c>
      <c r="V27" s="54">
        <v>4707</v>
      </c>
      <c r="W27" s="54">
        <v>4848</v>
      </c>
      <c r="X27" s="54">
        <v>4993</v>
      </c>
      <c r="Y27" s="54">
        <v>5142</v>
      </c>
      <c r="Z27" s="54">
        <v>5296</v>
      </c>
      <c r="AA27" s="54">
        <v>5454</v>
      </c>
      <c r="AB27" s="54">
        <v>5617</v>
      </c>
      <c r="AC27" s="54">
        <v>5785</v>
      </c>
      <c r="AD27" s="54">
        <v>5958</v>
      </c>
      <c r="AE27" s="54">
        <v>6136</v>
      </c>
      <c r="AF27" s="54">
        <v>6320</v>
      </c>
      <c r="AG27" s="54">
        <v>6509</v>
      </c>
      <c r="AH27" s="54">
        <v>6704</v>
      </c>
      <c r="AI27" s="54">
        <v>6904</v>
      </c>
      <c r="AJ27" s="54">
        <v>7111</v>
      </c>
      <c r="AK27" s="54">
        <v>7324</v>
      </c>
      <c r="AL27" s="54">
        <v>7543</v>
      </c>
      <c r="AM27" s="54">
        <v>7769</v>
      </c>
      <c r="AN27" s="54">
        <v>8001</v>
      </c>
      <c r="AO27" s="54">
        <v>8241</v>
      </c>
      <c r="AP27" s="54">
        <v>8487</v>
      </c>
      <c r="AQ27" s="54">
        <v>8741</v>
      </c>
      <c r="AR27" s="54">
        <v>9003</v>
      </c>
      <c r="AS27" s="54">
        <v>9273</v>
      </c>
      <c r="AT27" s="54">
        <v>9550</v>
      </c>
      <c r="AU27" s="54">
        <v>9836</v>
      </c>
      <c r="AV27" s="54">
        <v>10131</v>
      </c>
      <c r="AW27" s="54">
        <v>10434</v>
      </c>
      <c r="AX27" s="54">
        <v>10747</v>
      </c>
      <c r="AY27" s="54">
        <v>11068</v>
      </c>
      <c r="AZ27" s="54">
        <v>11400</v>
      </c>
      <c r="BA27" s="54">
        <v>11742</v>
      </c>
      <c r="BB27" s="54">
        <v>12095</v>
      </c>
      <c r="BC27" s="54">
        <v>12457</v>
      </c>
      <c r="BD27" s="54">
        <v>12831</v>
      </c>
      <c r="BE27" s="54">
        <v>13216</v>
      </c>
      <c r="BF27" s="54">
        <v>13612</v>
      </c>
      <c r="BG27" s="54">
        <v>14020</v>
      </c>
      <c r="BH27" s="54">
        <v>14441</v>
      </c>
      <c r="BI27" s="54">
        <v>14874</v>
      </c>
      <c r="BJ27" s="54">
        <v>15320</v>
      </c>
      <c r="BK27" s="54">
        <v>15779</v>
      </c>
      <c r="BL27" s="54">
        <v>16252</v>
      </c>
      <c r="BM27" s="54">
        <v>16739</v>
      </c>
      <c r="BN27" s="54">
        <v>17241</v>
      </c>
      <c r="BO27" s="54">
        <v>17758</v>
      </c>
      <c r="BP27" s="54">
        <v>18290</v>
      </c>
      <c r="BQ27" s="54">
        <v>18838</v>
      </c>
      <c r="BR27" s="54">
        <v>19403</v>
      </c>
      <c r="BS27" s="54">
        <v>19984</v>
      </c>
      <c r="BT27" s="54">
        <v>20583</v>
      </c>
      <c r="BU27" s="54">
        <v>21199</v>
      </c>
      <c r="BV27" s="54">
        <v>21834</v>
      </c>
      <c r="BW27" s="54">
        <v>22488</v>
      </c>
      <c r="BX27" s="54">
        <v>23161</v>
      </c>
      <c r="BY27" s="54">
        <v>23855</v>
      </c>
      <c r="BZ27" s="54">
        <v>24569</v>
      </c>
      <c r="CA27" s="54">
        <v>25304</v>
      </c>
      <c r="CB27" s="54">
        <v>26061</v>
      </c>
      <c r="CC27" s="54">
        <v>26840</v>
      </c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</row>
    <row r="28" spans="1:106">
      <c r="A28" s="54">
        <v>26</v>
      </c>
      <c r="B28" s="54">
        <v>552</v>
      </c>
      <c r="C28" s="54">
        <v>1461</v>
      </c>
      <c r="D28" s="54">
        <v>2795</v>
      </c>
      <c r="E28" s="54">
        <v>2876</v>
      </c>
      <c r="F28" s="54">
        <v>2960</v>
      </c>
      <c r="G28" s="54">
        <v>3045</v>
      </c>
      <c r="H28" s="54">
        <v>3134</v>
      </c>
      <c r="I28" s="54">
        <v>3225</v>
      </c>
      <c r="J28" s="54">
        <v>3319</v>
      </c>
      <c r="K28" s="54">
        <v>3415</v>
      </c>
      <c r="L28" s="54">
        <v>3515</v>
      </c>
      <c r="M28" s="54">
        <v>3618</v>
      </c>
      <c r="N28" s="54">
        <v>3724</v>
      </c>
      <c r="O28" s="54">
        <v>3833</v>
      </c>
      <c r="P28" s="54">
        <v>3945</v>
      </c>
      <c r="Q28" s="54">
        <v>4062</v>
      </c>
      <c r="R28" s="54">
        <v>4184</v>
      </c>
      <c r="S28" s="54">
        <v>4309</v>
      </c>
      <c r="T28" s="54">
        <v>4437</v>
      </c>
      <c r="U28" s="54">
        <v>4570</v>
      </c>
      <c r="V28" s="54">
        <v>4706</v>
      </c>
      <c r="W28" s="54">
        <v>4847</v>
      </c>
      <c r="X28" s="54">
        <v>4992</v>
      </c>
      <c r="Y28" s="54">
        <v>5141</v>
      </c>
      <c r="Z28" s="54">
        <v>5295</v>
      </c>
      <c r="AA28" s="54">
        <v>5453</v>
      </c>
      <c r="AB28" s="54">
        <v>5616</v>
      </c>
      <c r="AC28" s="54">
        <v>5784</v>
      </c>
      <c r="AD28" s="54">
        <v>5957</v>
      </c>
      <c r="AE28" s="54">
        <v>6136</v>
      </c>
      <c r="AF28" s="54">
        <v>6319</v>
      </c>
      <c r="AG28" s="54">
        <v>6508</v>
      </c>
      <c r="AH28" s="54">
        <v>6703</v>
      </c>
      <c r="AI28" s="54">
        <v>6903</v>
      </c>
      <c r="AJ28" s="54">
        <v>7110</v>
      </c>
      <c r="AK28" s="54">
        <v>7323</v>
      </c>
      <c r="AL28" s="54">
        <v>7542</v>
      </c>
      <c r="AM28" s="54">
        <v>7768</v>
      </c>
      <c r="AN28" s="54">
        <v>8000</v>
      </c>
      <c r="AO28" s="54">
        <v>8240</v>
      </c>
      <c r="AP28" s="54">
        <v>8486</v>
      </c>
      <c r="AQ28" s="54">
        <v>8740</v>
      </c>
      <c r="AR28" s="54">
        <v>9002</v>
      </c>
      <c r="AS28" s="54">
        <v>9271</v>
      </c>
      <c r="AT28" s="54">
        <v>9549</v>
      </c>
      <c r="AU28" s="54">
        <v>9835</v>
      </c>
      <c r="AV28" s="54">
        <v>10129</v>
      </c>
      <c r="AW28" s="54">
        <v>10433</v>
      </c>
      <c r="AX28" s="54">
        <v>10745</v>
      </c>
      <c r="AY28" s="54">
        <v>11067</v>
      </c>
      <c r="AZ28" s="54">
        <v>11399</v>
      </c>
      <c r="BA28" s="54">
        <v>11741</v>
      </c>
      <c r="BB28" s="54">
        <v>12093</v>
      </c>
      <c r="BC28" s="54">
        <v>12456</v>
      </c>
      <c r="BD28" s="54">
        <v>12830</v>
      </c>
      <c r="BE28" s="54">
        <v>13215</v>
      </c>
      <c r="BF28" s="54">
        <v>13611</v>
      </c>
      <c r="BG28" s="54">
        <v>14019</v>
      </c>
      <c r="BH28" s="54">
        <v>14439</v>
      </c>
      <c r="BI28" s="54">
        <v>14872</v>
      </c>
      <c r="BJ28" s="54">
        <v>15318</v>
      </c>
      <c r="BK28" s="54">
        <v>15777</v>
      </c>
      <c r="BL28" s="54">
        <v>16250</v>
      </c>
      <c r="BM28" s="54">
        <v>16738</v>
      </c>
      <c r="BN28" s="54">
        <v>17239</v>
      </c>
      <c r="BO28" s="54">
        <v>17756</v>
      </c>
      <c r="BP28" s="54">
        <v>18288</v>
      </c>
      <c r="BQ28" s="54">
        <v>18836</v>
      </c>
      <c r="BR28" s="54">
        <v>19400</v>
      </c>
      <c r="BS28" s="54">
        <v>19982</v>
      </c>
      <c r="BT28" s="54">
        <v>20580</v>
      </c>
      <c r="BU28" s="54">
        <v>21197</v>
      </c>
      <c r="BV28" s="54">
        <v>21831</v>
      </c>
      <c r="BW28" s="54">
        <v>22485</v>
      </c>
      <c r="BX28" s="54">
        <v>23158</v>
      </c>
      <c r="BY28" s="54">
        <v>23851</v>
      </c>
      <c r="BZ28" s="54">
        <v>24565</v>
      </c>
      <c r="CA28" s="54">
        <v>25300</v>
      </c>
      <c r="CB28" s="54">
        <v>26057</v>
      </c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</row>
    <row r="29" spans="1:106">
      <c r="A29" s="54">
        <v>27</v>
      </c>
      <c r="B29" s="54">
        <v>552</v>
      </c>
      <c r="C29" s="54">
        <v>1461</v>
      </c>
      <c r="D29" s="54">
        <v>2795</v>
      </c>
      <c r="E29" s="54">
        <v>2876</v>
      </c>
      <c r="F29" s="54">
        <v>2959</v>
      </c>
      <c r="G29" s="54">
        <v>3045</v>
      </c>
      <c r="H29" s="54">
        <v>3133</v>
      </c>
      <c r="I29" s="54">
        <v>3224</v>
      </c>
      <c r="J29" s="54">
        <v>3318</v>
      </c>
      <c r="K29" s="54">
        <v>3414</v>
      </c>
      <c r="L29" s="54">
        <v>3514</v>
      </c>
      <c r="M29" s="54">
        <v>3616</v>
      </c>
      <c r="N29" s="54">
        <v>3722</v>
      </c>
      <c r="O29" s="54">
        <v>3831</v>
      </c>
      <c r="P29" s="54">
        <v>3945</v>
      </c>
      <c r="Q29" s="54">
        <v>4062</v>
      </c>
      <c r="R29" s="54">
        <v>4183</v>
      </c>
      <c r="S29" s="54">
        <v>4308</v>
      </c>
      <c r="T29" s="54">
        <v>4437</v>
      </c>
      <c r="U29" s="54">
        <v>4569</v>
      </c>
      <c r="V29" s="54">
        <v>4706</v>
      </c>
      <c r="W29" s="54">
        <v>4846</v>
      </c>
      <c r="X29" s="54">
        <v>4991</v>
      </c>
      <c r="Y29" s="54">
        <v>5141</v>
      </c>
      <c r="Z29" s="54">
        <v>5294</v>
      </c>
      <c r="AA29" s="54">
        <v>5453</v>
      </c>
      <c r="AB29" s="54">
        <v>5616</v>
      </c>
      <c r="AC29" s="54">
        <v>5784</v>
      </c>
      <c r="AD29" s="54">
        <v>5957</v>
      </c>
      <c r="AE29" s="54">
        <v>6135</v>
      </c>
      <c r="AF29" s="54">
        <v>6318</v>
      </c>
      <c r="AG29" s="54">
        <v>6507</v>
      </c>
      <c r="AH29" s="54">
        <v>6702</v>
      </c>
      <c r="AI29" s="54">
        <v>6902</v>
      </c>
      <c r="AJ29" s="54">
        <v>7109</v>
      </c>
      <c r="AK29" s="54">
        <v>7322</v>
      </c>
      <c r="AL29" s="54">
        <v>7541</v>
      </c>
      <c r="AM29" s="54">
        <v>7767</v>
      </c>
      <c r="AN29" s="54">
        <v>7999</v>
      </c>
      <c r="AO29" s="54">
        <v>8238</v>
      </c>
      <c r="AP29" s="54">
        <v>8485</v>
      </c>
      <c r="AQ29" s="54">
        <v>8739</v>
      </c>
      <c r="AR29" s="54">
        <v>9001</v>
      </c>
      <c r="AS29" s="54">
        <v>9270</v>
      </c>
      <c r="AT29" s="54">
        <v>9548</v>
      </c>
      <c r="AU29" s="54">
        <v>9834</v>
      </c>
      <c r="AV29" s="54">
        <v>10128</v>
      </c>
      <c r="AW29" s="54">
        <v>10431</v>
      </c>
      <c r="AX29" s="54">
        <v>10744</v>
      </c>
      <c r="AY29" s="54">
        <v>11066</v>
      </c>
      <c r="AZ29" s="54">
        <v>11398</v>
      </c>
      <c r="BA29" s="54">
        <v>11740</v>
      </c>
      <c r="BB29" s="54">
        <v>12092</v>
      </c>
      <c r="BC29" s="54">
        <v>12455</v>
      </c>
      <c r="BD29" s="54">
        <v>12828</v>
      </c>
      <c r="BE29" s="54">
        <v>13213</v>
      </c>
      <c r="BF29" s="54">
        <v>13609</v>
      </c>
      <c r="BG29" s="54">
        <v>14017</v>
      </c>
      <c r="BH29" s="54">
        <v>14438</v>
      </c>
      <c r="BI29" s="54">
        <v>14871</v>
      </c>
      <c r="BJ29" s="54">
        <v>15316</v>
      </c>
      <c r="BK29" s="54">
        <v>15776</v>
      </c>
      <c r="BL29" s="54">
        <v>16248</v>
      </c>
      <c r="BM29" s="54">
        <v>16735</v>
      </c>
      <c r="BN29" s="54">
        <v>17237</v>
      </c>
      <c r="BO29" s="54">
        <v>17754</v>
      </c>
      <c r="BP29" s="54">
        <v>18286</v>
      </c>
      <c r="BQ29" s="54">
        <v>18834</v>
      </c>
      <c r="BR29" s="54">
        <v>19398</v>
      </c>
      <c r="BS29" s="54">
        <v>19979</v>
      </c>
      <c r="BT29" s="54">
        <v>20577</v>
      </c>
      <c r="BU29" s="54">
        <v>21193</v>
      </c>
      <c r="BV29" s="54">
        <v>21828</v>
      </c>
      <c r="BW29" s="54">
        <v>22481</v>
      </c>
      <c r="BX29" s="54">
        <v>23154</v>
      </c>
      <c r="BY29" s="54">
        <v>23847</v>
      </c>
      <c r="BZ29" s="54">
        <v>24561</v>
      </c>
      <c r="CA29" s="54">
        <v>25295</v>
      </c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</row>
    <row r="30" spans="1:106">
      <c r="A30" s="54">
        <v>28</v>
      </c>
      <c r="B30" s="54">
        <v>552</v>
      </c>
      <c r="C30" s="54">
        <v>1461</v>
      </c>
      <c r="D30" s="54">
        <v>2795</v>
      </c>
      <c r="E30" s="54">
        <v>2876</v>
      </c>
      <c r="F30" s="54">
        <v>2959</v>
      </c>
      <c r="G30" s="54">
        <v>3044</v>
      </c>
      <c r="H30" s="54">
        <v>3132</v>
      </c>
      <c r="I30" s="54">
        <v>3223</v>
      </c>
      <c r="J30" s="54">
        <v>3317</v>
      </c>
      <c r="K30" s="54">
        <v>3413</v>
      </c>
      <c r="L30" s="54">
        <v>3512</v>
      </c>
      <c r="M30" s="54">
        <v>3615</v>
      </c>
      <c r="N30" s="54">
        <v>3720</v>
      </c>
      <c r="O30" s="54">
        <v>3830</v>
      </c>
      <c r="P30" s="54">
        <v>3944</v>
      </c>
      <c r="Q30" s="54">
        <v>4061</v>
      </c>
      <c r="R30" s="54">
        <v>4182</v>
      </c>
      <c r="S30" s="54">
        <v>4307</v>
      </c>
      <c r="T30" s="54">
        <v>4436</v>
      </c>
      <c r="U30" s="54">
        <v>4568</v>
      </c>
      <c r="V30" s="54">
        <v>4705</v>
      </c>
      <c r="W30" s="54">
        <v>4846</v>
      </c>
      <c r="X30" s="54">
        <v>4991</v>
      </c>
      <c r="Y30" s="54">
        <v>5140</v>
      </c>
      <c r="Z30" s="54">
        <v>5293</v>
      </c>
      <c r="AA30" s="54">
        <v>5452</v>
      </c>
      <c r="AB30" s="54">
        <v>5615</v>
      </c>
      <c r="AC30" s="54">
        <v>5783</v>
      </c>
      <c r="AD30" s="54">
        <v>5956</v>
      </c>
      <c r="AE30" s="54">
        <v>6134</v>
      </c>
      <c r="AF30" s="54">
        <v>6317</v>
      </c>
      <c r="AG30" s="54">
        <v>6506</v>
      </c>
      <c r="AH30" s="54">
        <v>6701</v>
      </c>
      <c r="AI30" s="54">
        <v>6901</v>
      </c>
      <c r="AJ30" s="54">
        <v>7108</v>
      </c>
      <c r="AK30" s="54">
        <v>7320</v>
      </c>
      <c r="AL30" s="54">
        <v>7540</v>
      </c>
      <c r="AM30" s="54">
        <v>7765</v>
      </c>
      <c r="AN30" s="54">
        <v>7998</v>
      </c>
      <c r="AO30" s="54">
        <v>8237</v>
      </c>
      <c r="AP30" s="54">
        <v>8484</v>
      </c>
      <c r="AQ30" s="54">
        <v>8738</v>
      </c>
      <c r="AR30" s="54">
        <v>8999</v>
      </c>
      <c r="AS30" s="54">
        <v>9269</v>
      </c>
      <c r="AT30" s="54">
        <v>9546</v>
      </c>
      <c r="AU30" s="54">
        <v>9832</v>
      </c>
      <c r="AV30" s="54">
        <v>10126</v>
      </c>
      <c r="AW30" s="54">
        <v>10430</v>
      </c>
      <c r="AX30" s="54">
        <v>10743</v>
      </c>
      <c r="AY30" s="54">
        <v>11065</v>
      </c>
      <c r="AZ30" s="54">
        <v>11397</v>
      </c>
      <c r="BA30" s="54">
        <v>11739</v>
      </c>
      <c r="BB30" s="54">
        <v>12091</v>
      </c>
      <c r="BC30" s="54">
        <v>12453</v>
      </c>
      <c r="BD30" s="54">
        <v>12827</v>
      </c>
      <c r="BE30" s="54">
        <v>13211</v>
      </c>
      <c r="BF30" s="54">
        <v>13608</v>
      </c>
      <c r="BG30" s="54">
        <v>14016</v>
      </c>
      <c r="BH30" s="54">
        <v>14436</v>
      </c>
      <c r="BI30" s="54">
        <v>14869</v>
      </c>
      <c r="BJ30" s="54">
        <v>15314</v>
      </c>
      <c r="BK30" s="54">
        <v>15773</v>
      </c>
      <c r="BL30" s="54">
        <v>16246</v>
      </c>
      <c r="BM30" s="54">
        <v>16733</v>
      </c>
      <c r="BN30" s="54">
        <v>17235</v>
      </c>
      <c r="BO30" s="54">
        <v>17751</v>
      </c>
      <c r="BP30" s="54">
        <v>18283</v>
      </c>
      <c r="BQ30" s="54">
        <v>18831</v>
      </c>
      <c r="BR30" s="54">
        <v>19395</v>
      </c>
      <c r="BS30" s="54">
        <v>19976</v>
      </c>
      <c r="BT30" s="54">
        <v>20574</v>
      </c>
      <c r="BU30" s="54">
        <v>21190</v>
      </c>
      <c r="BV30" s="54">
        <v>21824</v>
      </c>
      <c r="BW30" s="54">
        <v>22477</v>
      </c>
      <c r="BX30" s="54">
        <v>23150</v>
      </c>
      <c r="BY30" s="54">
        <v>23842</v>
      </c>
      <c r="BZ30" s="54">
        <v>24556</v>
      </c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</row>
    <row r="31" spans="1:106">
      <c r="A31" s="54">
        <v>29</v>
      </c>
      <c r="B31" s="54">
        <v>552</v>
      </c>
      <c r="C31" s="54">
        <v>1461</v>
      </c>
      <c r="D31" s="54">
        <v>2795</v>
      </c>
      <c r="E31" s="54">
        <v>2875</v>
      </c>
      <c r="F31" s="54">
        <v>2958</v>
      </c>
      <c r="G31" s="54">
        <v>3044</v>
      </c>
      <c r="H31" s="54">
        <v>3132</v>
      </c>
      <c r="I31" s="54">
        <v>3222</v>
      </c>
      <c r="J31" s="54">
        <v>3316</v>
      </c>
      <c r="K31" s="54">
        <v>3412</v>
      </c>
      <c r="L31" s="54">
        <v>3511</v>
      </c>
      <c r="M31" s="54">
        <v>3613</v>
      </c>
      <c r="N31" s="54">
        <v>3720</v>
      </c>
      <c r="O31" s="54">
        <v>3830</v>
      </c>
      <c r="P31" s="54">
        <v>3943</v>
      </c>
      <c r="Q31" s="54">
        <v>4060</v>
      </c>
      <c r="R31" s="54">
        <v>4181</v>
      </c>
      <c r="S31" s="54">
        <v>4306</v>
      </c>
      <c r="T31" s="54">
        <v>4435</v>
      </c>
      <c r="U31" s="54">
        <v>4568</v>
      </c>
      <c r="V31" s="54">
        <v>4704</v>
      </c>
      <c r="W31" s="54">
        <v>4845</v>
      </c>
      <c r="X31" s="54">
        <v>4990</v>
      </c>
      <c r="Y31" s="54">
        <v>5139</v>
      </c>
      <c r="Z31" s="54">
        <v>5292</v>
      </c>
      <c r="AA31" s="54">
        <v>5451</v>
      </c>
      <c r="AB31" s="54">
        <v>5614</v>
      </c>
      <c r="AC31" s="54">
        <v>5781</v>
      </c>
      <c r="AD31" s="54">
        <v>5954</v>
      </c>
      <c r="AE31" s="54">
        <v>6132</v>
      </c>
      <c r="AF31" s="54">
        <v>6316</v>
      </c>
      <c r="AG31" s="54">
        <v>6505</v>
      </c>
      <c r="AH31" s="54">
        <v>6699</v>
      </c>
      <c r="AI31" s="54">
        <v>6900</v>
      </c>
      <c r="AJ31" s="54">
        <v>7106</v>
      </c>
      <c r="AK31" s="54">
        <v>7319</v>
      </c>
      <c r="AL31" s="54">
        <v>7538</v>
      </c>
      <c r="AM31" s="54">
        <v>7764</v>
      </c>
      <c r="AN31" s="54">
        <v>7996</v>
      </c>
      <c r="AO31" s="54">
        <v>8235</v>
      </c>
      <c r="AP31" s="54">
        <v>8482</v>
      </c>
      <c r="AQ31" s="54">
        <v>8736</v>
      </c>
      <c r="AR31" s="54">
        <v>8997</v>
      </c>
      <c r="AS31" s="54">
        <v>9267</v>
      </c>
      <c r="AT31" s="54">
        <v>9544</v>
      </c>
      <c r="AU31" s="54">
        <v>9830</v>
      </c>
      <c r="AV31" s="54">
        <v>10125</v>
      </c>
      <c r="AW31" s="54">
        <v>10428</v>
      </c>
      <c r="AX31" s="54">
        <v>10741</v>
      </c>
      <c r="AY31" s="54">
        <v>11063</v>
      </c>
      <c r="AZ31" s="54">
        <v>11395</v>
      </c>
      <c r="BA31" s="54">
        <v>11737</v>
      </c>
      <c r="BB31" s="54">
        <v>12089</v>
      </c>
      <c r="BC31" s="54">
        <v>12451</v>
      </c>
      <c r="BD31" s="54">
        <v>12825</v>
      </c>
      <c r="BE31" s="54">
        <v>13209</v>
      </c>
      <c r="BF31" s="54">
        <v>13605</v>
      </c>
      <c r="BG31" s="54">
        <v>14013</v>
      </c>
      <c r="BH31" s="54">
        <v>14433</v>
      </c>
      <c r="BI31" s="54">
        <v>14866</v>
      </c>
      <c r="BJ31" s="54">
        <v>15312</v>
      </c>
      <c r="BK31" s="54">
        <v>15771</v>
      </c>
      <c r="BL31" s="54">
        <v>16243</v>
      </c>
      <c r="BM31" s="54">
        <v>16730</v>
      </c>
      <c r="BN31" s="54">
        <v>17232</v>
      </c>
      <c r="BO31" s="54">
        <v>17748</v>
      </c>
      <c r="BP31" s="54">
        <v>18280</v>
      </c>
      <c r="BQ31" s="54">
        <v>18827</v>
      </c>
      <c r="BR31" s="54">
        <v>19391</v>
      </c>
      <c r="BS31" s="54">
        <v>19972</v>
      </c>
      <c r="BT31" s="54">
        <v>20570</v>
      </c>
      <c r="BU31" s="54">
        <v>21185</v>
      </c>
      <c r="BV31" s="54">
        <v>21819</v>
      </c>
      <c r="BW31" s="54">
        <v>22472</v>
      </c>
      <c r="BX31" s="54">
        <v>23145</v>
      </c>
      <c r="BY31" s="54">
        <v>23837</v>
      </c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</row>
    <row r="32" spans="1:106">
      <c r="A32" s="54">
        <v>30</v>
      </c>
      <c r="B32" s="54">
        <v>552</v>
      </c>
      <c r="C32" s="54">
        <v>1461</v>
      </c>
      <c r="D32" s="54">
        <v>2795</v>
      </c>
      <c r="E32" s="54">
        <v>2875</v>
      </c>
      <c r="F32" s="54">
        <v>2958</v>
      </c>
      <c r="G32" s="54">
        <v>3043</v>
      </c>
      <c r="H32" s="54">
        <v>3131</v>
      </c>
      <c r="I32" s="54">
        <v>3221</v>
      </c>
      <c r="J32" s="54">
        <v>3315</v>
      </c>
      <c r="K32" s="54">
        <v>3410</v>
      </c>
      <c r="L32" s="54">
        <v>3509</v>
      </c>
      <c r="M32" s="54">
        <v>3613</v>
      </c>
      <c r="N32" s="54">
        <v>3719</v>
      </c>
      <c r="O32" s="54">
        <v>3829</v>
      </c>
      <c r="P32" s="54">
        <v>3942</v>
      </c>
      <c r="Q32" s="54">
        <v>4060</v>
      </c>
      <c r="R32" s="54">
        <v>4181</v>
      </c>
      <c r="S32" s="54">
        <v>4305</v>
      </c>
      <c r="T32" s="54">
        <v>4434</v>
      </c>
      <c r="U32" s="54">
        <v>4567</v>
      </c>
      <c r="V32" s="54">
        <v>4703</v>
      </c>
      <c r="W32" s="54">
        <v>4844</v>
      </c>
      <c r="X32" s="54">
        <v>4988</v>
      </c>
      <c r="Y32" s="54">
        <v>5138</v>
      </c>
      <c r="Z32" s="54">
        <v>5291</v>
      </c>
      <c r="AA32" s="54">
        <v>5449</v>
      </c>
      <c r="AB32" s="54">
        <v>5612</v>
      </c>
      <c r="AC32" s="54">
        <v>5780</v>
      </c>
      <c r="AD32" s="54">
        <v>5953</v>
      </c>
      <c r="AE32" s="54">
        <v>6131</v>
      </c>
      <c r="AF32" s="54">
        <v>6315</v>
      </c>
      <c r="AG32" s="54">
        <v>6503</v>
      </c>
      <c r="AH32" s="54">
        <v>6698</v>
      </c>
      <c r="AI32" s="54">
        <v>6898</v>
      </c>
      <c r="AJ32" s="54">
        <v>7105</v>
      </c>
      <c r="AK32" s="54">
        <v>7317</v>
      </c>
      <c r="AL32" s="54">
        <v>7536</v>
      </c>
      <c r="AM32" s="54">
        <v>7762</v>
      </c>
      <c r="AN32" s="54">
        <v>7994</v>
      </c>
      <c r="AO32" s="54">
        <v>8234</v>
      </c>
      <c r="AP32" s="54">
        <v>8480</v>
      </c>
      <c r="AQ32" s="54">
        <v>8734</v>
      </c>
      <c r="AR32" s="54">
        <v>8995</v>
      </c>
      <c r="AS32" s="54">
        <v>9265</v>
      </c>
      <c r="AT32" s="54">
        <v>9542</v>
      </c>
      <c r="AU32" s="54">
        <v>9828</v>
      </c>
      <c r="AV32" s="54">
        <v>10123</v>
      </c>
      <c r="AW32" s="54">
        <v>10427</v>
      </c>
      <c r="AX32" s="54">
        <v>10739</v>
      </c>
      <c r="AY32" s="54">
        <v>11061</v>
      </c>
      <c r="AZ32" s="54">
        <v>11393</v>
      </c>
      <c r="BA32" s="54">
        <v>11735</v>
      </c>
      <c r="BB32" s="54">
        <v>12087</v>
      </c>
      <c r="BC32" s="54">
        <v>12449</v>
      </c>
      <c r="BD32" s="54">
        <v>12822</v>
      </c>
      <c r="BE32" s="54">
        <v>13207</v>
      </c>
      <c r="BF32" s="54">
        <v>13603</v>
      </c>
      <c r="BG32" s="54">
        <v>14011</v>
      </c>
      <c r="BH32" s="54">
        <v>14431</v>
      </c>
      <c r="BI32" s="54">
        <v>14863</v>
      </c>
      <c r="BJ32" s="54">
        <v>15309</v>
      </c>
      <c r="BK32" s="54">
        <v>15768</v>
      </c>
      <c r="BL32" s="54">
        <v>16240</v>
      </c>
      <c r="BM32" s="54">
        <v>16727</v>
      </c>
      <c r="BN32" s="54">
        <v>17228</v>
      </c>
      <c r="BO32" s="54">
        <v>17744</v>
      </c>
      <c r="BP32" s="54">
        <v>18276</v>
      </c>
      <c r="BQ32" s="54">
        <v>18823</v>
      </c>
      <c r="BR32" s="54">
        <v>19387</v>
      </c>
      <c r="BS32" s="54">
        <v>19967</v>
      </c>
      <c r="BT32" s="54">
        <v>20565</v>
      </c>
      <c r="BU32" s="54">
        <v>21180</v>
      </c>
      <c r="BV32" s="54">
        <v>21814</v>
      </c>
      <c r="BW32" s="54">
        <v>22467</v>
      </c>
      <c r="BX32" s="54">
        <v>23139</v>
      </c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</row>
    <row r="33" spans="1:106">
      <c r="A33" s="54">
        <v>31</v>
      </c>
      <c r="B33" s="54">
        <v>552</v>
      </c>
      <c r="C33" s="54">
        <v>1461</v>
      </c>
      <c r="D33" s="54">
        <v>2794</v>
      </c>
      <c r="E33" s="54">
        <v>2875</v>
      </c>
      <c r="F33" s="54">
        <v>2957</v>
      </c>
      <c r="G33" s="54">
        <v>3042</v>
      </c>
      <c r="H33" s="54">
        <v>3130</v>
      </c>
      <c r="I33" s="54">
        <v>3220</v>
      </c>
      <c r="J33" s="54">
        <v>3313</v>
      </c>
      <c r="K33" s="54">
        <v>3409</v>
      </c>
      <c r="L33" s="54">
        <v>3509</v>
      </c>
      <c r="M33" s="54">
        <v>3612</v>
      </c>
      <c r="N33" s="54">
        <v>3718</v>
      </c>
      <c r="O33" s="54">
        <v>3828</v>
      </c>
      <c r="P33" s="54">
        <v>3942</v>
      </c>
      <c r="Q33" s="54">
        <v>4059</v>
      </c>
      <c r="R33" s="54">
        <v>4180</v>
      </c>
      <c r="S33" s="54">
        <v>4304</v>
      </c>
      <c r="T33" s="54">
        <v>4433</v>
      </c>
      <c r="U33" s="54">
        <v>4565</v>
      </c>
      <c r="V33" s="54">
        <v>4702</v>
      </c>
      <c r="W33" s="54">
        <v>4842</v>
      </c>
      <c r="X33" s="54">
        <v>4987</v>
      </c>
      <c r="Y33" s="54">
        <v>5136</v>
      </c>
      <c r="Z33" s="54">
        <v>5290</v>
      </c>
      <c r="AA33" s="54">
        <v>5448</v>
      </c>
      <c r="AB33" s="54">
        <v>5611</v>
      </c>
      <c r="AC33" s="54">
        <v>5779</v>
      </c>
      <c r="AD33" s="54">
        <v>5952</v>
      </c>
      <c r="AE33" s="54">
        <v>6130</v>
      </c>
      <c r="AF33" s="54">
        <v>6313</v>
      </c>
      <c r="AG33" s="54">
        <v>6502</v>
      </c>
      <c r="AH33" s="54">
        <v>6696</v>
      </c>
      <c r="AI33" s="54">
        <v>6897</v>
      </c>
      <c r="AJ33" s="54">
        <v>7103</v>
      </c>
      <c r="AK33" s="54">
        <v>7316</v>
      </c>
      <c r="AL33" s="54">
        <v>7534</v>
      </c>
      <c r="AM33" s="54">
        <v>7760</v>
      </c>
      <c r="AN33" s="54">
        <v>7992</v>
      </c>
      <c r="AO33" s="54">
        <v>8231</v>
      </c>
      <c r="AP33" s="54">
        <v>8478</v>
      </c>
      <c r="AQ33" s="54">
        <v>8732</v>
      </c>
      <c r="AR33" s="54">
        <v>8993</v>
      </c>
      <c r="AS33" s="54">
        <v>9262</v>
      </c>
      <c r="AT33" s="54">
        <v>9540</v>
      </c>
      <c r="AU33" s="54">
        <v>9826</v>
      </c>
      <c r="AV33" s="54">
        <v>10121</v>
      </c>
      <c r="AW33" s="54">
        <v>10424</v>
      </c>
      <c r="AX33" s="54">
        <v>10737</v>
      </c>
      <c r="AY33" s="54">
        <v>11059</v>
      </c>
      <c r="AZ33" s="54">
        <v>11391</v>
      </c>
      <c r="BA33" s="54">
        <v>11732</v>
      </c>
      <c r="BB33" s="54">
        <v>12084</v>
      </c>
      <c r="BC33" s="54">
        <v>12446</v>
      </c>
      <c r="BD33" s="54">
        <v>12820</v>
      </c>
      <c r="BE33" s="54">
        <v>13204</v>
      </c>
      <c r="BF33" s="54">
        <v>13600</v>
      </c>
      <c r="BG33" s="54">
        <v>14008</v>
      </c>
      <c r="BH33" s="54">
        <v>14428</v>
      </c>
      <c r="BI33" s="54">
        <v>14860</v>
      </c>
      <c r="BJ33" s="54">
        <v>15305</v>
      </c>
      <c r="BK33" s="54">
        <v>15764</v>
      </c>
      <c r="BL33" s="54">
        <v>16236</v>
      </c>
      <c r="BM33" s="54">
        <v>16723</v>
      </c>
      <c r="BN33" s="54">
        <v>17224</v>
      </c>
      <c r="BO33" s="54">
        <v>17740</v>
      </c>
      <c r="BP33" s="54">
        <v>18271</v>
      </c>
      <c r="BQ33" s="54">
        <v>18818</v>
      </c>
      <c r="BR33" s="54">
        <v>19382</v>
      </c>
      <c r="BS33" s="54">
        <v>19962</v>
      </c>
      <c r="BT33" s="54">
        <v>20559</v>
      </c>
      <c r="BU33" s="54">
        <v>21175</v>
      </c>
      <c r="BV33" s="54">
        <v>21808</v>
      </c>
      <c r="BW33" s="54">
        <v>22460</v>
      </c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</row>
    <row r="34" spans="1:106">
      <c r="A34" s="54">
        <v>32</v>
      </c>
      <c r="B34" s="54">
        <v>552</v>
      </c>
      <c r="C34" s="54">
        <v>1461</v>
      </c>
      <c r="D34" s="54">
        <v>2794</v>
      </c>
      <c r="E34" s="54">
        <v>2874</v>
      </c>
      <c r="F34" s="54">
        <v>2957</v>
      </c>
      <c r="G34" s="54">
        <v>3042</v>
      </c>
      <c r="H34" s="54">
        <v>3129</v>
      </c>
      <c r="I34" s="54">
        <v>3219</v>
      </c>
      <c r="J34" s="54">
        <v>3312</v>
      </c>
      <c r="K34" s="54">
        <v>3409</v>
      </c>
      <c r="L34" s="54">
        <v>3508</v>
      </c>
      <c r="M34" s="54">
        <v>3611</v>
      </c>
      <c r="N34" s="54">
        <v>3718</v>
      </c>
      <c r="O34" s="54">
        <v>3827</v>
      </c>
      <c r="P34" s="54">
        <v>3940</v>
      </c>
      <c r="Q34" s="54">
        <v>4057</v>
      </c>
      <c r="R34" s="54">
        <v>4178</v>
      </c>
      <c r="S34" s="54">
        <v>4303</v>
      </c>
      <c r="T34" s="54">
        <v>4432</v>
      </c>
      <c r="U34" s="54">
        <v>4564</v>
      </c>
      <c r="V34" s="54">
        <v>4701</v>
      </c>
      <c r="W34" s="54">
        <v>4841</v>
      </c>
      <c r="X34" s="54">
        <v>4986</v>
      </c>
      <c r="Y34" s="54">
        <v>5135</v>
      </c>
      <c r="Z34" s="54">
        <v>5288</v>
      </c>
      <c r="AA34" s="54">
        <v>5446</v>
      </c>
      <c r="AB34" s="54">
        <v>5609</v>
      </c>
      <c r="AC34" s="54">
        <v>5777</v>
      </c>
      <c r="AD34" s="54">
        <v>5950</v>
      </c>
      <c r="AE34" s="54">
        <v>6128</v>
      </c>
      <c r="AF34" s="54">
        <v>6311</v>
      </c>
      <c r="AG34" s="54">
        <v>6500</v>
      </c>
      <c r="AH34" s="54">
        <v>6694</v>
      </c>
      <c r="AI34" s="54">
        <v>6895</v>
      </c>
      <c r="AJ34" s="54">
        <v>7101</v>
      </c>
      <c r="AK34" s="54">
        <v>7313</v>
      </c>
      <c r="AL34" s="54">
        <v>7532</v>
      </c>
      <c r="AM34" s="54">
        <v>7758</v>
      </c>
      <c r="AN34" s="54">
        <v>7990</v>
      </c>
      <c r="AO34" s="54">
        <v>8229</v>
      </c>
      <c r="AP34" s="54">
        <v>8475</v>
      </c>
      <c r="AQ34" s="54">
        <v>8729</v>
      </c>
      <c r="AR34" s="54">
        <v>8990</v>
      </c>
      <c r="AS34" s="54">
        <v>9260</v>
      </c>
      <c r="AT34" s="54">
        <v>9538</v>
      </c>
      <c r="AU34" s="54">
        <v>9824</v>
      </c>
      <c r="AV34" s="54">
        <v>10118</v>
      </c>
      <c r="AW34" s="54">
        <v>10422</v>
      </c>
      <c r="AX34" s="54">
        <v>10734</v>
      </c>
      <c r="AY34" s="54">
        <v>11056</v>
      </c>
      <c r="AZ34" s="54">
        <v>11388</v>
      </c>
      <c r="BA34" s="54">
        <v>11729</v>
      </c>
      <c r="BB34" s="54">
        <v>12081</v>
      </c>
      <c r="BC34" s="54">
        <v>12443</v>
      </c>
      <c r="BD34" s="54">
        <v>12816</v>
      </c>
      <c r="BE34" s="54">
        <v>13201</v>
      </c>
      <c r="BF34" s="54">
        <v>13596</v>
      </c>
      <c r="BG34" s="54">
        <v>14004</v>
      </c>
      <c r="BH34" s="54">
        <v>14424</v>
      </c>
      <c r="BI34" s="54">
        <v>14856</v>
      </c>
      <c r="BJ34" s="54">
        <v>15301</v>
      </c>
      <c r="BK34" s="54">
        <v>15760</v>
      </c>
      <c r="BL34" s="54">
        <v>16232</v>
      </c>
      <c r="BM34" s="54">
        <v>16718</v>
      </c>
      <c r="BN34" s="54">
        <v>17219</v>
      </c>
      <c r="BO34" s="54">
        <v>17735</v>
      </c>
      <c r="BP34" s="54">
        <v>18266</v>
      </c>
      <c r="BQ34" s="54">
        <v>18813</v>
      </c>
      <c r="BR34" s="54">
        <v>19376</v>
      </c>
      <c r="BS34" s="54">
        <v>19956</v>
      </c>
      <c r="BT34" s="54">
        <v>20553</v>
      </c>
      <c r="BU34" s="54">
        <v>21168</v>
      </c>
      <c r="BV34" s="54">
        <v>21801</v>
      </c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</row>
    <row r="35" spans="1:106">
      <c r="A35" s="54">
        <v>33</v>
      </c>
      <c r="B35" s="54">
        <v>552</v>
      </c>
      <c r="C35" s="54">
        <v>1461</v>
      </c>
      <c r="D35" s="54">
        <v>2794</v>
      </c>
      <c r="E35" s="54">
        <v>2874</v>
      </c>
      <c r="F35" s="54">
        <v>2956</v>
      </c>
      <c r="G35" s="54">
        <v>3041</v>
      </c>
      <c r="H35" s="54">
        <v>3128</v>
      </c>
      <c r="I35" s="54">
        <v>3218</v>
      </c>
      <c r="J35" s="54">
        <v>3311</v>
      </c>
      <c r="K35" s="54">
        <v>3408</v>
      </c>
      <c r="L35" s="54">
        <v>3508</v>
      </c>
      <c r="M35" s="54">
        <v>3611</v>
      </c>
      <c r="N35" s="54">
        <v>3717</v>
      </c>
      <c r="O35" s="54">
        <v>3826</v>
      </c>
      <c r="P35" s="54">
        <v>3939</v>
      </c>
      <c r="Q35" s="54">
        <v>4056</v>
      </c>
      <c r="R35" s="54">
        <v>4177</v>
      </c>
      <c r="S35" s="54">
        <v>4302</v>
      </c>
      <c r="T35" s="54">
        <v>4430</v>
      </c>
      <c r="U35" s="54">
        <v>4563</v>
      </c>
      <c r="V35" s="54">
        <v>4699</v>
      </c>
      <c r="W35" s="54">
        <v>4839</v>
      </c>
      <c r="X35" s="54">
        <v>4984</v>
      </c>
      <c r="Y35" s="54">
        <v>5133</v>
      </c>
      <c r="Z35" s="54">
        <v>5287</v>
      </c>
      <c r="AA35" s="54">
        <v>5445</v>
      </c>
      <c r="AB35" s="54">
        <v>5607</v>
      </c>
      <c r="AC35" s="54">
        <v>5775</v>
      </c>
      <c r="AD35" s="54">
        <v>5948</v>
      </c>
      <c r="AE35" s="54">
        <v>6126</v>
      </c>
      <c r="AF35" s="54">
        <v>6309</v>
      </c>
      <c r="AG35" s="54">
        <v>6498</v>
      </c>
      <c r="AH35" s="54">
        <v>6692</v>
      </c>
      <c r="AI35" s="54">
        <v>6892</v>
      </c>
      <c r="AJ35" s="54">
        <v>7099</v>
      </c>
      <c r="AK35" s="54">
        <v>7311</v>
      </c>
      <c r="AL35" s="54">
        <v>7530</v>
      </c>
      <c r="AM35" s="54">
        <v>7755</v>
      </c>
      <c r="AN35" s="54">
        <v>7987</v>
      </c>
      <c r="AO35" s="54">
        <v>8226</v>
      </c>
      <c r="AP35" s="54">
        <v>8472</v>
      </c>
      <c r="AQ35" s="54">
        <v>8726</v>
      </c>
      <c r="AR35" s="54">
        <v>8988</v>
      </c>
      <c r="AS35" s="54">
        <v>9257</v>
      </c>
      <c r="AT35" s="54">
        <v>9535</v>
      </c>
      <c r="AU35" s="54">
        <v>9821</v>
      </c>
      <c r="AV35" s="54">
        <v>10116</v>
      </c>
      <c r="AW35" s="54">
        <v>10419</v>
      </c>
      <c r="AX35" s="54">
        <v>10731</v>
      </c>
      <c r="AY35" s="54">
        <v>11053</v>
      </c>
      <c r="AZ35" s="54">
        <v>11385</v>
      </c>
      <c r="BA35" s="54">
        <v>11726</v>
      </c>
      <c r="BB35" s="54">
        <v>12078</v>
      </c>
      <c r="BC35" s="54">
        <v>12440</v>
      </c>
      <c r="BD35" s="54">
        <v>12813</v>
      </c>
      <c r="BE35" s="54">
        <v>13197</v>
      </c>
      <c r="BF35" s="54">
        <v>13592</v>
      </c>
      <c r="BG35" s="54">
        <v>14000</v>
      </c>
      <c r="BH35" s="54">
        <v>14419</v>
      </c>
      <c r="BI35" s="54">
        <v>14852</v>
      </c>
      <c r="BJ35" s="54">
        <v>15297</v>
      </c>
      <c r="BK35" s="54">
        <v>15755</v>
      </c>
      <c r="BL35" s="54">
        <v>16227</v>
      </c>
      <c r="BM35" s="54">
        <v>16713</v>
      </c>
      <c r="BN35" s="54">
        <v>17214</v>
      </c>
      <c r="BO35" s="54">
        <v>17729</v>
      </c>
      <c r="BP35" s="54">
        <v>18260</v>
      </c>
      <c r="BQ35" s="54">
        <v>18807</v>
      </c>
      <c r="BR35" s="54">
        <v>19369</v>
      </c>
      <c r="BS35" s="54">
        <v>19949</v>
      </c>
      <c r="BT35" s="54">
        <v>20546</v>
      </c>
      <c r="BU35" s="54">
        <v>21160</v>
      </c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</row>
    <row r="36" spans="1:106">
      <c r="A36" s="54">
        <v>34</v>
      </c>
      <c r="B36" s="54">
        <v>552</v>
      </c>
      <c r="C36" s="54">
        <v>1461</v>
      </c>
      <c r="D36" s="54">
        <v>2793</v>
      </c>
      <c r="E36" s="54">
        <v>2873</v>
      </c>
      <c r="F36" s="54">
        <v>2955</v>
      </c>
      <c r="G36" s="54">
        <v>3040</v>
      </c>
      <c r="H36" s="54">
        <v>3127</v>
      </c>
      <c r="I36" s="54">
        <v>3217</v>
      </c>
      <c r="J36" s="54">
        <v>3311</v>
      </c>
      <c r="K36" s="54">
        <v>3408</v>
      </c>
      <c r="L36" s="54">
        <v>3507</v>
      </c>
      <c r="M36" s="54">
        <v>3610</v>
      </c>
      <c r="N36" s="54">
        <v>3716</v>
      </c>
      <c r="O36" s="54">
        <v>3825</v>
      </c>
      <c r="P36" s="54">
        <v>3938</v>
      </c>
      <c r="Q36" s="54">
        <v>4055</v>
      </c>
      <c r="R36" s="54">
        <v>4175</v>
      </c>
      <c r="S36" s="54">
        <v>4300</v>
      </c>
      <c r="T36" s="54">
        <v>4429</v>
      </c>
      <c r="U36" s="54">
        <v>4561</v>
      </c>
      <c r="V36" s="54">
        <v>4697</v>
      </c>
      <c r="W36" s="54">
        <v>4838</v>
      </c>
      <c r="X36" s="54">
        <v>4982</v>
      </c>
      <c r="Y36" s="54">
        <v>5131</v>
      </c>
      <c r="Z36" s="54">
        <v>5285</v>
      </c>
      <c r="AA36" s="54">
        <v>5443</v>
      </c>
      <c r="AB36" s="54">
        <v>5605</v>
      </c>
      <c r="AC36" s="54">
        <v>5773</v>
      </c>
      <c r="AD36" s="54">
        <v>5946</v>
      </c>
      <c r="AE36" s="54">
        <v>6123</v>
      </c>
      <c r="AF36" s="54">
        <v>6307</v>
      </c>
      <c r="AG36" s="54">
        <v>6495</v>
      </c>
      <c r="AH36" s="54">
        <v>6690</v>
      </c>
      <c r="AI36" s="54">
        <v>6890</v>
      </c>
      <c r="AJ36" s="54">
        <v>7096</v>
      </c>
      <c r="AK36" s="54">
        <v>7308</v>
      </c>
      <c r="AL36" s="54">
        <v>7527</v>
      </c>
      <c r="AM36" s="54">
        <v>7752</v>
      </c>
      <c r="AN36" s="54">
        <v>7984</v>
      </c>
      <c r="AO36" s="54">
        <v>8223</v>
      </c>
      <c r="AP36" s="54">
        <v>8469</v>
      </c>
      <c r="AQ36" s="54">
        <v>8723</v>
      </c>
      <c r="AR36" s="54">
        <v>8985</v>
      </c>
      <c r="AS36" s="54">
        <v>9254</v>
      </c>
      <c r="AT36" s="54">
        <v>9532</v>
      </c>
      <c r="AU36" s="54">
        <v>9818</v>
      </c>
      <c r="AV36" s="54">
        <v>10112</v>
      </c>
      <c r="AW36" s="54">
        <v>10416</v>
      </c>
      <c r="AX36" s="54">
        <v>10728</v>
      </c>
      <c r="AY36" s="54">
        <v>11050</v>
      </c>
      <c r="AZ36" s="54">
        <v>11381</v>
      </c>
      <c r="BA36" s="54">
        <v>11722</v>
      </c>
      <c r="BB36" s="54">
        <v>12074</v>
      </c>
      <c r="BC36" s="54">
        <v>12436</v>
      </c>
      <c r="BD36" s="54">
        <v>12808</v>
      </c>
      <c r="BE36" s="54">
        <v>13192</v>
      </c>
      <c r="BF36" s="54">
        <v>13588</v>
      </c>
      <c r="BG36" s="54">
        <v>13995</v>
      </c>
      <c r="BH36" s="54">
        <v>14414</v>
      </c>
      <c r="BI36" s="54">
        <v>14846</v>
      </c>
      <c r="BJ36" s="54">
        <v>15291</v>
      </c>
      <c r="BK36" s="54">
        <v>15749</v>
      </c>
      <c r="BL36" s="54">
        <v>16221</v>
      </c>
      <c r="BM36" s="54">
        <v>16707</v>
      </c>
      <c r="BN36" s="54">
        <v>17207</v>
      </c>
      <c r="BO36" s="54">
        <v>17722</v>
      </c>
      <c r="BP36" s="54">
        <v>18253</v>
      </c>
      <c r="BQ36" s="54">
        <v>18799</v>
      </c>
      <c r="BR36" s="54">
        <v>19362</v>
      </c>
      <c r="BS36" s="54">
        <v>19941</v>
      </c>
      <c r="BT36" s="54">
        <v>20538</v>
      </c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</row>
    <row r="37" spans="1:106">
      <c r="A37" s="54">
        <v>35</v>
      </c>
      <c r="B37" s="54">
        <v>552</v>
      </c>
      <c r="C37" s="54">
        <v>1460</v>
      </c>
      <c r="D37" s="54">
        <v>2793</v>
      </c>
      <c r="E37" s="54">
        <v>2873</v>
      </c>
      <c r="F37" s="54">
        <v>2954</v>
      </c>
      <c r="G37" s="54">
        <v>3039</v>
      </c>
      <c r="H37" s="54">
        <v>3127</v>
      </c>
      <c r="I37" s="54">
        <v>3217</v>
      </c>
      <c r="J37" s="54">
        <v>3311</v>
      </c>
      <c r="K37" s="54">
        <v>3407</v>
      </c>
      <c r="L37" s="54">
        <v>3506</v>
      </c>
      <c r="M37" s="54">
        <v>3609</v>
      </c>
      <c r="N37" s="54">
        <v>3714</v>
      </c>
      <c r="O37" s="54">
        <v>3824</v>
      </c>
      <c r="P37" s="54">
        <v>3936</v>
      </c>
      <c r="Q37" s="54">
        <v>4053</v>
      </c>
      <c r="R37" s="54">
        <v>4174</v>
      </c>
      <c r="S37" s="54">
        <v>4298</v>
      </c>
      <c r="T37" s="54">
        <v>4427</v>
      </c>
      <c r="U37" s="54">
        <v>4559</v>
      </c>
      <c r="V37" s="54">
        <v>4695</v>
      </c>
      <c r="W37" s="54">
        <v>4836</v>
      </c>
      <c r="X37" s="54">
        <v>4980</v>
      </c>
      <c r="Y37" s="54">
        <v>5129</v>
      </c>
      <c r="Z37" s="54">
        <v>5282</v>
      </c>
      <c r="AA37" s="54">
        <v>5440</v>
      </c>
      <c r="AB37" s="54">
        <v>5603</v>
      </c>
      <c r="AC37" s="54">
        <v>5770</v>
      </c>
      <c r="AD37" s="54">
        <v>5943</v>
      </c>
      <c r="AE37" s="54">
        <v>6121</v>
      </c>
      <c r="AF37" s="54">
        <v>6304</v>
      </c>
      <c r="AG37" s="54">
        <v>6492</v>
      </c>
      <c r="AH37" s="54">
        <v>6687</v>
      </c>
      <c r="AI37" s="54">
        <v>6887</v>
      </c>
      <c r="AJ37" s="54">
        <v>7093</v>
      </c>
      <c r="AK37" s="54">
        <v>7305</v>
      </c>
      <c r="AL37" s="54">
        <v>7524</v>
      </c>
      <c r="AM37" s="54">
        <v>7749</v>
      </c>
      <c r="AN37" s="54">
        <v>7981</v>
      </c>
      <c r="AO37" s="54">
        <v>8220</v>
      </c>
      <c r="AP37" s="54">
        <v>8466</v>
      </c>
      <c r="AQ37" s="54">
        <v>8720</v>
      </c>
      <c r="AR37" s="54">
        <v>8982</v>
      </c>
      <c r="AS37" s="54">
        <v>9251</v>
      </c>
      <c r="AT37" s="54">
        <v>9528</v>
      </c>
      <c r="AU37" s="54">
        <v>9814</v>
      </c>
      <c r="AV37" s="54">
        <v>10108</v>
      </c>
      <c r="AW37" s="54">
        <v>10412</v>
      </c>
      <c r="AX37" s="54">
        <v>10724</v>
      </c>
      <c r="AY37" s="54">
        <v>11045</v>
      </c>
      <c r="AZ37" s="54">
        <v>11377</v>
      </c>
      <c r="BA37" s="54">
        <v>11718</v>
      </c>
      <c r="BB37" s="54">
        <v>12069</v>
      </c>
      <c r="BC37" s="54">
        <v>12431</v>
      </c>
      <c r="BD37" s="54">
        <v>12803</v>
      </c>
      <c r="BE37" s="54">
        <v>13187</v>
      </c>
      <c r="BF37" s="54">
        <v>13582</v>
      </c>
      <c r="BG37" s="54">
        <v>13989</v>
      </c>
      <c r="BH37" s="54">
        <v>14409</v>
      </c>
      <c r="BI37" s="54">
        <v>14840</v>
      </c>
      <c r="BJ37" s="54">
        <v>15285</v>
      </c>
      <c r="BK37" s="54">
        <v>15743</v>
      </c>
      <c r="BL37" s="54">
        <v>16214</v>
      </c>
      <c r="BM37" s="54">
        <v>16700</v>
      </c>
      <c r="BN37" s="54">
        <v>17200</v>
      </c>
      <c r="BO37" s="54">
        <v>17715</v>
      </c>
      <c r="BP37" s="54">
        <v>18245</v>
      </c>
      <c r="BQ37" s="54">
        <v>18791</v>
      </c>
      <c r="BR37" s="54">
        <v>19353</v>
      </c>
      <c r="BS37" s="54">
        <v>19932</v>
      </c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</row>
    <row r="38" spans="1:106">
      <c r="A38" s="54">
        <v>36</v>
      </c>
      <c r="B38" s="54">
        <v>552</v>
      </c>
      <c r="C38" s="54">
        <v>1460</v>
      </c>
      <c r="D38" s="54">
        <v>2793</v>
      </c>
      <c r="E38" s="54">
        <v>2872</v>
      </c>
      <c r="F38" s="54">
        <v>2953</v>
      </c>
      <c r="G38" s="54">
        <v>3039</v>
      </c>
      <c r="H38" s="54">
        <v>3126</v>
      </c>
      <c r="I38" s="54">
        <v>3217</v>
      </c>
      <c r="J38" s="54">
        <v>3310</v>
      </c>
      <c r="K38" s="54">
        <v>3406</v>
      </c>
      <c r="L38" s="54">
        <v>3505</v>
      </c>
      <c r="M38" s="54">
        <v>3608</v>
      </c>
      <c r="N38" s="54">
        <v>3713</v>
      </c>
      <c r="O38" s="54">
        <v>3822</v>
      </c>
      <c r="P38" s="54">
        <v>3935</v>
      </c>
      <c r="Q38" s="54">
        <v>4051</v>
      </c>
      <c r="R38" s="54">
        <v>4172</v>
      </c>
      <c r="S38" s="54">
        <v>4296</v>
      </c>
      <c r="T38" s="54">
        <v>4425</v>
      </c>
      <c r="U38" s="54">
        <v>4557</v>
      </c>
      <c r="V38" s="54">
        <v>4693</v>
      </c>
      <c r="W38" s="54">
        <v>4833</v>
      </c>
      <c r="X38" s="54">
        <v>4978</v>
      </c>
      <c r="Y38" s="54">
        <v>5126</v>
      </c>
      <c r="Z38" s="54">
        <v>5280</v>
      </c>
      <c r="AA38" s="54">
        <v>5438</v>
      </c>
      <c r="AB38" s="54">
        <v>5600</v>
      </c>
      <c r="AC38" s="54">
        <v>5768</v>
      </c>
      <c r="AD38" s="54">
        <v>5940</v>
      </c>
      <c r="AE38" s="54">
        <v>6118</v>
      </c>
      <c r="AF38" s="54">
        <v>6301</v>
      </c>
      <c r="AG38" s="54">
        <v>6489</v>
      </c>
      <c r="AH38" s="54">
        <v>6683</v>
      </c>
      <c r="AI38" s="54">
        <v>6883</v>
      </c>
      <c r="AJ38" s="54">
        <v>7089</v>
      </c>
      <c r="AK38" s="54">
        <v>7302</v>
      </c>
      <c r="AL38" s="54">
        <v>7520</v>
      </c>
      <c r="AM38" s="54">
        <v>7745</v>
      </c>
      <c r="AN38" s="54">
        <v>7977</v>
      </c>
      <c r="AO38" s="54">
        <v>8216</v>
      </c>
      <c r="AP38" s="54">
        <v>8463</v>
      </c>
      <c r="AQ38" s="54">
        <v>8716</v>
      </c>
      <c r="AR38" s="54">
        <v>8978</v>
      </c>
      <c r="AS38" s="54">
        <v>9247</v>
      </c>
      <c r="AT38" s="54">
        <v>9524</v>
      </c>
      <c r="AU38" s="54">
        <v>9810</v>
      </c>
      <c r="AV38" s="54">
        <v>10104</v>
      </c>
      <c r="AW38" s="54">
        <v>10407</v>
      </c>
      <c r="AX38" s="54">
        <v>10719</v>
      </c>
      <c r="AY38" s="54">
        <v>11041</v>
      </c>
      <c r="AZ38" s="54">
        <v>11372</v>
      </c>
      <c r="BA38" s="54">
        <v>11713</v>
      </c>
      <c r="BB38" s="54">
        <v>12064</v>
      </c>
      <c r="BC38" s="54">
        <v>12425</v>
      </c>
      <c r="BD38" s="54">
        <v>12798</v>
      </c>
      <c r="BE38" s="54">
        <v>13181</v>
      </c>
      <c r="BF38" s="54">
        <v>13576</v>
      </c>
      <c r="BG38" s="54">
        <v>13983</v>
      </c>
      <c r="BH38" s="54">
        <v>14402</v>
      </c>
      <c r="BI38" s="54">
        <v>14834</v>
      </c>
      <c r="BJ38" s="54">
        <v>15278</v>
      </c>
      <c r="BK38" s="54">
        <v>15736</v>
      </c>
      <c r="BL38" s="54">
        <v>16207</v>
      </c>
      <c r="BM38" s="54">
        <v>16692</v>
      </c>
      <c r="BN38" s="54">
        <v>17192</v>
      </c>
      <c r="BO38" s="54">
        <v>17706</v>
      </c>
      <c r="BP38" s="54">
        <v>18236</v>
      </c>
      <c r="BQ38" s="54">
        <v>18782</v>
      </c>
      <c r="BR38" s="54">
        <v>19343</v>
      </c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</row>
    <row r="39" spans="1:106">
      <c r="A39" s="54">
        <v>37</v>
      </c>
      <c r="B39" s="54">
        <v>552</v>
      </c>
      <c r="C39" s="54">
        <v>1460</v>
      </c>
      <c r="D39" s="54">
        <v>2792</v>
      </c>
      <c r="E39" s="54">
        <v>2871</v>
      </c>
      <c r="F39" s="54">
        <v>2954</v>
      </c>
      <c r="G39" s="54">
        <v>3039</v>
      </c>
      <c r="H39" s="54">
        <v>3126</v>
      </c>
      <c r="I39" s="54">
        <v>3217</v>
      </c>
      <c r="J39" s="54">
        <v>3310</v>
      </c>
      <c r="K39" s="54">
        <v>3405</v>
      </c>
      <c r="L39" s="54">
        <v>3504</v>
      </c>
      <c r="M39" s="54">
        <v>3606</v>
      </c>
      <c r="N39" s="54">
        <v>3711</v>
      </c>
      <c r="O39" s="54">
        <v>3820</v>
      </c>
      <c r="P39" s="54">
        <v>3933</v>
      </c>
      <c r="Q39" s="54">
        <v>4049</v>
      </c>
      <c r="R39" s="54">
        <v>4169</v>
      </c>
      <c r="S39" s="54">
        <v>4294</v>
      </c>
      <c r="T39" s="54">
        <v>4422</v>
      </c>
      <c r="U39" s="54">
        <v>4554</v>
      </c>
      <c r="V39" s="54">
        <v>4690</v>
      </c>
      <c r="W39" s="54">
        <v>4831</v>
      </c>
      <c r="X39" s="54">
        <v>4975</v>
      </c>
      <c r="Y39" s="54">
        <v>5124</v>
      </c>
      <c r="Z39" s="54">
        <v>5277</v>
      </c>
      <c r="AA39" s="54">
        <v>5435</v>
      </c>
      <c r="AB39" s="54">
        <v>5597</v>
      </c>
      <c r="AC39" s="54">
        <v>5765</v>
      </c>
      <c r="AD39" s="54">
        <v>5937</v>
      </c>
      <c r="AE39" s="54">
        <v>6115</v>
      </c>
      <c r="AF39" s="54">
        <v>6297</v>
      </c>
      <c r="AG39" s="54">
        <v>6486</v>
      </c>
      <c r="AH39" s="54">
        <v>6680</v>
      </c>
      <c r="AI39" s="54">
        <v>6880</v>
      </c>
      <c r="AJ39" s="54">
        <v>7086</v>
      </c>
      <c r="AK39" s="54">
        <v>7298</v>
      </c>
      <c r="AL39" s="54">
        <v>7516</v>
      </c>
      <c r="AM39" s="54">
        <v>7741</v>
      </c>
      <c r="AN39" s="54">
        <v>7973</v>
      </c>
      <c r="AO39" s="54">
        <v>8212</v>
      </c>
      <c r="AP39" s="54">
        <v>8458</v>
      </c>
      <c r="AQ39" s="54">
        <v>8712</v>
      </c>
      <c r="AR39" s="54">
        <v>8973</v>
      </c>
      <c r="AS39" s="54">
        <v>9243</v>
      </c>
      <c r="AT39" s="54">
        <v>9520</v>
      </c>
      <c r="AU39" s="54">
        <v>9805</v>
      </c>
      <c r="AV39" s="54">
        <v>10099</v>
      </c>
      <c r="AW39" s="54">
        <v>10402</v>
      </c>
      <c r="AX39" s="54">
        <v>10714</v>
      </c>
      <c r="AY39" s="54">
        <v>11035</v>
      </c>
      <c r="AZ39" s="54">
        <v>11366</v>
      </c>
      <c r="BA39" s="54">
        <v>11707</v>
      </c>
      <c r="BB39" s="54">
        <v>12058</v>
      </c>
      <c r="BC39" s="54">
        <v>12419</v>
      </c>
      <c r="BD39" s="54">
        <v>12791</v>
      </c>
      <c r="BE39" s="54">
        <v>13175</v>
      </c>
      <c r="BF39" s="54">
        <v>13569</v>
      </c>
      <c r="BG39" s="54">
        <v>13976</v>
      </c>
      <c r="BH39" s="54">
        <v>14395</v>
      </c>
      <c r="BI39" s="54">
        <v>14826</v>
      </c>
      <c r="BJ39" s="54">
        <v>15270</v>
      </c>
      <c r="BK39" s="54">
        <v>15727</v>
      </c>
      <c r="BL39" s="54">
        <v>16198</v>
      </c>
      <c r="BM39" s="54">
        <v>16683</v>
      </c>
      <c r="BN39" s="54">
        <v>17182</v>
      </c>
      <c r="BO39" s="54">
        <v>17697</v>
      </c>
      <c r="BP39" s="54">
        <v>18226</v>
      </c>
      <c r="BQ39" s="54">
        <v>18771</v>
      </c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</row>
    <row r="40" spans="1:106">
      <c r="A40" s="54">
        <v>38</v>
      </c>
      <c r="B40" s="54">
        <v>552</v>
      </c>
      <c r="C40" s="54">
        <v>1460</v>
      </c>
      <c r="D40" s="54">
        <v>2792</v>
      </c>
      <c r="E40" s="54">
        <v>2872</v>
      </c>
      <c r="F40" s="54">
        <v>2954</v>
      </c>
      <c r="G40" s="54">
        <v>3039</v>
      </c>
      <c r="H40" s="54">
        <v>3126</v>
      </c>
      <c r="I40" s="54">
        <v>3216</v>
      </c>
      <c r="J40" s="54">
        <v>3309</v>
      </c>
      <c r="K40" s="54">
        <v>3404</v>
      </c>
      <c r="L40" s="54">
        <v>3503</v>
      </c>
      <c r="M40" s="54">
        <v>3605</v>
      </c>
      <c r="N40" s="54">
        <v>3710</v>
      </c>
      <c r="O40" s="54">
        <v>3818</v>
      </c>
      <c r="P40" s="54">
        <v>3930</v>
      </c>
      <c r="Q40" s="54">
        <v>4047</v>
      </c>
      <c r="R40" s="54">
        <v>4167</v>
      </c>
      <c r="S40" s="54">
        <v>4291</v>
      </c>
      <c r="T40" s="54">
        <v>4419</v>
      </c>
      <c r="U40" s="54">
        <v>4552</v>
      </c>
      <c r="V40" s="54">
        <v>4688</v>
      </c>
      <c r="W40" s="54">
        <v>4828</v>
      </c>
      <c r="X40" s="54">
        <v>4972</v>
      </c>
      <c r="Y40" s="54">
        <v>5121</v>
      </c>
      <c r="Z40" s="54">
        <v>5274</v>
      </c>
      <c r="AA40" s="54">
        <v>5431</v>
      </c>
      <c r="AB40" s="54">
        <v>5594</v>
      </c>
      <c r="AC40" s="54">
        <v>5761</v>
      </c>
      <c r="AD40" s="54">
        <v>5933</v>
      </c>
      <c r="AE40" s="54">
        <v>6111</v>
      </c>
      <c r="AF40" s="54">
        <v>6294</v>
      </c>
      <c r="AG40" s="54">
        <v>6482</v>
      </c>
      <c r="AH40" s="54">
        <v>6676</v>
      </c>
      <c r="AI40" s="54">
        <v>6876</v>
      </c>
      <c r="AJ40" s="54">
        <v>7081</v>
      </c>
      <c r="AK40" s="54">
        <v>7293</v>
      </c>
      <c r="AL40" s="54">
        <v>7511</v>
      </c>
      <c r="AM40" s="54">
        <v>7737</v>
      </c>
      <c r="AN40" s="54">
        <v>7969</v>
      </c>
      <c r="AO40" s="54">
        <v>8208</v>
      </c>
      <c r="AP40" s="54">
        <v>8454</v>
      </c>
      <c r="AQ40" s="54">
        <v>8707</v>
      </c>
      <c r="AR40" s="54">
        <v>8969</v>
      </c>
      <c r="AS40" s="54">
        <v>9238</v>
      </c>
      <c r="AT40" s="54">
        <v>9515</v>
      </c>
      <c r="AU40" s="54">
        <v>9800</v>
      </c>
      <c r="AV40" s="54">
        <v>10094</v>
      </c>
      <c r="AW40" s="54">
        <v>10396</v>
      </c>
      <c r="AX40" s="54">
        <v>10708</v>
      </c>
      <c r="AY40" s="54">
        <v>11029</v>
      </c>
      <c r="AZ40" s="54">
        <v>11360</v>
      </c>
      <c r="BA40" s="54">
        <v>11700</v>
      </c>
      <c r="BB40" s="54">
        <v>12051</v>
      </c>
      <c r="BC40" s="54">
        <v>12412</v>
      </c>
      <c r="BD40" s="54">
        <v>12784</v>
      </c>
      <c r="BE40" s="54">
        <v>13167</v>
      </c>
      <c r="BF40" s="54">
        <v>13562</v>
      </c>
      <c r="BG40" s="54">
        <v>13968</v>
      </c>
      <c r="BH40" s="54">
        <v>14386</v>
      </c>
      <c r="BI40" s="54">
        <v>14817</v>
      </c>
      <c r="BJ40" s="54">
        <v>15261</v>
      </c>
      <c r="BK40" s="54">
        <v>15718</v>
      </c>
      <c r="BL40" s="54">
        <v>16188</v>
      </c>
      <c r="BM40" s="54">
        <v>16673</v>
      </c>
      <c r="BN40" s="54">
        <v>17172</v>
      </c>
      <c r="BO40" s="54">
        <v>17686</v>
      </c>
      <c r="BP40" s="54">
        <v>18215</v>
      </c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</row>
    <row r="41" spans="1:106">
      <c r="A41" s="54">
        <v>39</v>
      </c>
      <c r="B41" s="54">
        <v>552</v>
      </c>
      <c r="C41" s="54">
        <v>1459</v>
      </c>
      <c r="D41" s="54">
        <v>2792</v>
      </c>
      <c r="E41" s="54">
        <v>2872</v>
      </c>
      <c r="F41" s="54">
        <v>2954</v>
      </c>
      <c r="G41" s="54">
        <v>3039</v>
      </c>
      <c r="H41" s="54">
        <v>3126</v>
      </c>
      <c r="I41" s="54">
        <v>3216</v>
      </c>
      <c r="J41" s="54">
        <v>3308</v>
      </c>
      <c r="K41" s="54">
        <v>3403</v>
      </c>
      <c r="L41" s="54">
        <v>3502</v>
      </c>
      <c r="M41" s="54">
        <v>3603</v>
      </c>
      <c r="N41" s="54">
        <v>3708</v>
      </c>
      <c r="O41" s="54">
        <v>3816</v>
      </c>
      <c r="P41" s="54">
        <v>3928</v>
      </c>
      <c r="Q41" s="54">
        <v>4044</v>
      </c>
      <c r="R41" s="54">
        <v>4164</v>
      </c>
      <c r="S41" s="54">
        <v>4288</v>
      </c>
      <c r="T41" s="54">
        <v>4417</v>
      </c>
      <c r="U41" s="54">
        <v>4549</v>
      </c>
      <c r="V41" s="54">
        <v>4684</v>
      </c>
      <c r="W41" s="54">
        <v>4824</v>
      </c>
      <c r="X41" s="54">
        <v>4969</v>
      </c>
      <c r="Y41" s="54">
        <v>5117</v>
      </c>
      <c r="Z41" s="54">
        <v>5270</v>
      </c>
      <c r="AA41" s="54">
        <v>5428</v>
      </c>
      <c r="AB41" s="54">
        <v>5590</v>
      </c>
      <c r="AC41" s="54">
        <v>5757</v>
      </c>
      <c r="AD41" s="54">
        <v>5929</v>
      </c>
      <c r="AE41" s="54">
        <v>6107</v>
      </c>
      <c r="AF41" s="54">
        <v>6289</v>
      </c>
      <c r="AG41" s="54">
        <v>6478</v>
      </c>
      <c r="AH41" s="54">
        <v>6671</v>
      </c>
      <c r="AI41" s="54">
        <v>6871</v>
      </c>
      <c r="AJ41" s="54">
        <v>7077</v>
      </c>
      <c r="AK41" s="54">
        <v>7288</v>
      </c>
      <c r="AL41" s="54">
        <v>7507</v>
      </c>
      <c r="AM41" s="54">
        <v>7732</v>
      </c>
      <c r="AN41" s="54">
        <v>7964</v>
      </c>
      <c r="AO41" s="54">
        <v>8203</v>
      </c>
      <c r="AP41" s="54">
        <v>8449</v>
      </c>
      <c r="AQ41" s="54">
        <v>8702</v>
      </c>
      <c r="AR41" s="54">
        <v>8963</v>
      </c>
      <c r="AS41" s="54">
        <v>9232</v>
      </c>
      <c r="AT41" s="54">
        <v>9509</v>
      </c>
      <c r="AU41" s="54">
        <v>9794</v>
      </c>
      <c r="AV41" s="54">
        <v>10088</v>
      </c>
      <c r="AW41" s="54">
        <v>10390</v>
      </c>
      <c r="AX41" s="54">
        <v>10702</v>
      </c>
      <c r="AY41" s="54">
        <v>11022</v>
      </c>
      <c r="AZ41" s="54">
        <v>11353</v>
      </c>
      <c r="BA41" s="54">
        <v>11693</v>
      </c>
      <c r="BB41" s="54">
        <v>12044</v>
      </c>
      <c r="BC41" s="54">
        <v>12404</v>
      </c>
      <c r="BD41" s="54">
        <v>12776</v>
      </c>
      <c r="BE41" s="54">
        <v>13159</v>
      </c>
      <c r="BF41" s="54">
        <v>13553</v>
      </c>
      <c r="BG41" s="54">
        <v>13959</v>
      </c>
      <c r="BH41" s="54">
        <v>14377</v>
      </c>
      <c r="BI41" s="54">
        <v>14808</v>
      </c>
      <c r="BJ41" s="54">
        <v>15251</v>
      </c>
      <c r="BK41" s="54">
        <v>15708</v>
      </c>
      <c r="BL41" s="54">
        <v>16178</v>
      </c>
      <c r="BM41" s="54">
        <v>16662</v>
      </c>
      <c r="BN41" s="54">
        <v>17160</v>
      </c>
      <c r="BO41" s="54">
        <v>17674</v>
      </c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</row>
    <row r="42" spans="1:106">
      <c r="A42" s="54">
        <v>40</v>
      </c>
      <c r="B42" s="54">
        <v>552</v>
      </c>
      <c r="C42" s="54">
        <v>1460</v>
      </c>
      <c r="D42" s="54">
        <v>2793</v>
      </c>
      <c r="E42" s="54">
        <v>2872</v>
      </c>
      <c r="F42" s="54">
        <v>2954</v>
      </c>
      <c r="G42" s="54">
        <v>3038</v>
      </c>
      <c r="H42" s="54">
        <v>3125</v>
      </c>
      <c r="I42" s="54">
        <v>3215</v>
      </c>
      <c r="J42" s="54">
        <v>3307</v>
      </c>
      <c r="K42" s="54">
        <v>3402</v>
      </c>
      <c r="L42" s="54">
        <v>3499</v>
      </c>
      <c r="M42" s="54">
        <v>3601</v>
      </c>
      <c r="N42" s="54">
        <v>3705</v>
      </c>
      <c r="O42" s="54">
        <v>3813</v>
      </c>
      <c r="P42" s="54">
        <v>3925</v>
      </c>
      <c r="Q42" s="54">
        <v>4040</v>
      </c>
      <c r="R42" s="54">
        <v>4160</v>
      </c>
      <c r="S42" s="54">
        <v>4285</v>
      </c>
      <c r="T42" s="54">
        <v>4413</v>
      </c>
      <c r="U42" s="54">
        <v>4544</v>
      </c>
      <c r="V42" s="54">
        <v>4680</v>
      </c>
      <c r="W42" s="54">
        <v>4820</v>
      </c>
      <c r="X42" s="54">
        <v>4964</v>
      </c>
      <c r="Y42" s="54">
        <v>5113</v>
      </c>
      <c r="Z42" s="54">
        <v>5265</v>
      </c>
      <c r="AA42" s="54">
        <v>5423</v>
      </c>
      <c r="AB42" s="54">
        <v>5585</v>
      </c>
      <c r="AC42" s="54">
        <v>5752</v>
      </c>
      <c r="AD42" s="54">
        <v>5924</v>
      </c>
      <c r="AE42" s="54">
        <v>6101</v>
      </c>
      <c r="AF42" s="54">
        <v>6284</v>
      </c>
      <c r="AG42" s="54">
        <v>6472</v>
      </c>
      <c r="AH42" s="54">
        <v>6665</v>
      </c>
      <c r="AI42" s="54">
        <v>6865</v>
      </c>
      <c r="AJ42" s="54">
        <v>7070</v>
      </c>
      <c r="AK42" s="54">
        <v>7282</v>
      </c>
      <c r="AL42" s="54">
        <v>7501</v>
      </c>
      <c r="AM42" s="54">
        <v>7726</v>
      </c>
      <c r="AN42" s="54">
        <v>7957</v>
      </c>
      <c r="AO42" s="54">
        <v>8196</v>
      </c>
      <c r="AP42" s="54">
        <v>8442</v>
      </c>
      <c r="AQ42" s="54">
        <v>8695</v>
      </c>
      <c r="AR42" s="54">
        <v>8956</v>
      </c>
      <c r="AS42" s="54">
        <v>9224</v>
      </c>
      <c r="AT42" s="54">
        <v>9501</v>
      </c>
      <c r="AU42" s="54">
        <v>9786</v>
      </c>
      <c r="AV42" s="54">
        <v>10079</v>
      </c>
      <c r="AW42" s="54">
        <v>10381</v>
      </c>
      <c r="AX42" s="54">
        <v>10692</v>
      </c>
      <c r="AY42" s="54">
        <v>11013</v>
      </c>
      <c r="AZ42" s="54">
        <v>11343</v>
      </c>
      <c r="BA42" s="54">
        <v>11683</v>
      </c>
      <c r="BB42" s="54">
        <v>12033</v>
      </c>
      <c r="BC42" s="54">
        <v>12394</v>
      </c>
      <c r="BD42" s="54">
        <v>12765</v>
      </c>
      <c r="BE42" s="54">
        <v>13147</v>
      </c>
      <c r="BF42" s="54">
        <v>13541</v>
      </c>
      <c r="BG42" s="54">
        <v>13947</v>
      </c>
      <c r="BH42" s="54">
        <v>14365</v>
      </c>
      <c r="BI42" s="54">
        <v>14795</v>
      </c>
      <c r="BJ42" s="54">
        <v>15237</v>
      </c>
      <c r="BK42" s="54">
        <v>15694</v>
      </c>
      <c r="BL42" s="54">
        <v>16163</v>
      </c>
      <c r="BM42" s="54">
        <v>16647</v>
      </c>
      <c r="BN42" s="54">
        <v>17145</v>
      </c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</row>
    <row r="43" spans="1:106">
      <c r="A43" s="54">
        <v>41</v>
      </c>
      <c r="B43" s="54">
        <v>552</v>
      </c>
      <c r="C43" s="54">
        <v>1460</v>
      </c>
      <c r="D43" s="54">
        <v>2792</v>
      </c>
      <c r="E43" s="54">
        <v>2872</v>
      </c>
      <c r="F43" s="54">
        <v>2953</v>
      </c>
      <c r="G43" s="54">
        <v>3037</v>
      </c>
      <c r="H43" s="54">
        <v>3123</v>
      </c>
      <c r="I43" s="54">
        <v>3212</v>
      </c>
      <c r="J43" s="54">
        <v>3304</v>
      </c>
      <c r="K43" s="54">
        <v>3399</v>
      </c>
      <c r="L43" s="54">
        <v>3496</v>
      </c>
      <c r="M43" s="54">
        <v>3597</v>
      </c>
      <c r="N43" s="54">
        <v>3701</v>
      </c>
      <c r="O43" s="54">
        <v>3808</v>
      </c>
      <c r="P43" s="54">
        <v>3920</v>
      </c>
      <c r="Q43" s="54">
        <v>4035</v>
      </c>
      <c r="R43" s="54">
        <v>4155</v>
      </c>
      <c r="S43" s="54">
        <v>4279</v>
      </c>
      <c r="T43" s="54">
        <v>4407</v>
      </c>
      <c r="U43" s="54">
        <v>4539</v>
      </c>
      <c r="V43" s="54">
        <v>4674</v>
      </c>
      <c r="W43" s="54">
        <v>4814</v>
      </c>
      <c r="X43" s="54">
        <v>4958</v>
      </c>
      <c r="Y43" s="54">
        <v>5106</v>
      </c>
      <c r="Z43" s="54">
        <v>5259</v>
      </c>
      <c r="AA43" s="54">
        <v>5416</v>
      </c>
      <c r="AB43" s="54">
        <v>5578</v>
      </c>
      <c r="AC43" s="54">
        <v>5745</v>
      </c>
      <c r="AD43" s="54">
        <v>5917</v>
      </c>
      <c r="AE43" s="54">
        <v>6093</v>
      </c>
      <c r="AF43" s="54">
        <v>6276</v>
      </c>
      <c r="AG43" s="54">
        <v>6463</v>
      </c>
      <c r="AH43" s="54">
        <v>6657</v>
      </c>
      <c r="AI43" s="54">
        <v>6856</v>
      </c>
      <c r="AJ43" s="54">
        <v>7062</v>
      </c>
      <c r="AK43" s="54">
        <v>7273</v>
      </c>
      <c r="AL43" s="54">
        <v>7492</v>
      </c>
      <c r="AM43" s="54">
        <v>7716</v>
      </c>
      <c r="AN43" s="54">
        <v>7948</v>
      </c>
      <c r="AO43" s="54">
        <v>8186</v>
      </c>
      <c r="AP43" s="54">
        <v>8431</v>
      </c>
      <c r="AQ43" s="54">
        <v>8684</v>
      </c>
      <c r="AR43" s="54">
        <v>8945</v>
      </c>
      <c r="AS43" s="54">
        <v>9213</v>
      </c>
      <c r="AT43" s="54">
        <v>9489</v>
      </c>
      <c r="AU43" s="54">
        <v>9774</v>
      </c>
      <c r="AV43" s="54">
        <v>10067</v>
      </c>
      <c r="AW43" s="54">
        <v>10369</v>
      </c>
      <c r="AX43" s="54">
        <v>10679</v>
      </c>
      <c r="AY43" s="54">
        <v>10999</v>
      </c>
      <c r="AZ43" s="54">
        <v>11329</v>
      </c>
      <c r="BA43" s="54">
        <v>11669</v>
      </c>
      <c r="BB43" s="54">
        <v>12018</v>
      </c>
      <c r="BC43" s="54">
        <v>12378</v>
      </c>
      <c r="BD43" s="54">
        <v>12749</v>
      </c>
      <c r="BE43" s="54">
        <v>13131</v>
      </c>
      <c r="BF43" s="54">
        <v>13524</v>
      </c>
      <c r="BG43" s="54">
        <v>13929</v>
      </c>
      <c r="BH43" s="54">
        <v>14346</v>
      </c>
      <c r="BI43" s="54">
        <v>14776</v>
      </c>
      <c r="BJ43" s="54">
        <v>15218</v>
      </c>
      <c r="BK43" s="54">
        <v>15674</v>
      </c>
      <c r="BL43" s="54">
        <v>16142</v>
      </c>
      <c r="BM43" s="54">
        <v>16625</v>
      </c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</row>
    <row r="44" spans="1:106">
      <c r="A44" s="54">
        <v>42</v>
      </c>
      <c r="B44" s="54">
        <v>552</v>
      </c>
      <c r="C44" s="54">
        <v>1460</v>
      </c>
      <c r="D44" s="54">
        <v>2792</v>
      </c>
      <c r="E44" s="54">
        <v>2871</v>
      </c>
      <c r="F44" s="54">
        <v>2952</v>
      </c>
      <c r="G44" s="54">
        <v>3035</v>
      </c>
      <c r="H44" s="54">
        <v>3121</v>
      </c>
      <c r="I44" s="54">
        <v>3210</v>
      </c>
      <c r="J44" s="54">
        <v>3301</v>
      </c>
      <c r="K44" s="54">
        <v>3395</v>
      </c>
      <c r="L44" s="54">
        <v>3492</v>
      </c>
      <c r="M44" s="54">
        <v>3592</v>
      </c>
      <c r="N44" s="54">
        <v>3696</v>
      </c>
      <c r="O44" s="54">
        <v>3803</v>
      </c>
      <c r="P44" s="54">
        <v>3914</v>
      </c>
      <c r="Q44" s="54">
        <v>4029</v>
      </c>
      <c r="R44" s="54">
        <v>4149</v>
      </c>
      <c r="S44" s="54">
        <v>4273</v>
      </c>
      <c r="T44" s="54">
        <v>4400</v>
      </c>
      <c r="U44" s="54">
        <v>4532</v>
      </c>
      <c r="V44" s="54">
        <v>4667</v>
      </c>
      <c r="W44" s="54">
        <v>4807</v>
      </c>
      <c r="X44" s="54">
        <v>4951</v>
      </c>
      <c r="Y44" s="54">
        <v>5098</v>
      </c>
      <c r="Z44" s="54">
        <v>5251</v>
      </c>
      <c r="AA44" s="54">
        <v>5408</v>
      </c>
      <c r="AB44" s="54">
        <v>5570</v>
      </c>
      <c r="AC44" s="54">
        <v>5736</v>
      </c>
      <c r="AD44" s="54">
        <v>5908</v>
      </c>
      <c r="AE44" s="54">
        <v>6084</v>
      </c>
      <c r="AF44" s="54">
        <v>6266</v>
      </c>
      <c r="AG44" s="54">
        <v>6454</v>
      </c>
      <c r="AH44" s="54">
        <v>6647</v>
      </c>
      <c r="AI44" s="54">
        <v>6846</v>
      </c>
      <c r="AJ44" s="54">
        <v>7052</v>
      </c>
      <c r="AK44" s="54">
        <v>7263</v>
      </c>
      <c r="AL44" s="54">
        <v>7481</v>
      </c>
      <c r="AM44" s="54">
        <v>7705</v>
      </c>
      <c r="AN44" s="54">
        <v>7936</v>
      </c>
      <c r="AO44" s="54">
        <v>8174</v>
      </c>
      <c r="AP44" s="54">
        <v>8419</v>
      </c>
      <c r="AQ44" s="54">
        <v>8672</v>
      </c>
      <c r="AR44" s="54">
        <v>8932</v>
      </c>
      <c r="AS44" s="54">
        <v>9200</v>
      </c>
      <c r="AT44" s="54">
        <v>9476</v>
      </c>
      <c r="AU44" s="54">
        <v>9760</v>
      </c>
      <c r="AV44" s="54">
        <v>10052</v>
      </c>
      <c r="AW44" s="54">
        <v>10354</v>
      </c>
      <c r="AX44" s="54">
        <v>10664</v>
      </c>
      <c r="AY44" s="54">
        <v>10984</v>
      </c>
      <c r="AZ44" s="54">
        <v>11313</v>
      </c>
      <c r="BA44" s="54">
        <v>11652</v>
      </c>
      <c r="BB44" s="54">
        <v>12001</v>
      </c>
      <c r="BC44" s="54">
        <v>12360</v>
      </c>
      <c r="BD44" s="54">
        <v>12731</v>
      </c>
      <c r="BE44" s="54">
        <v>13112</v>
      </c>
      <c r="BF44" s="54">
        <v>13505</v>
      </c>
      <c r="BG44" s="54">
        <v>13909</v>
      </c>
      <c r="BH44" s="54">
        <v>14325</v>
      </c>
      <c r="BI44" s="54">
        <v>14754</v>
      </c>
      <c r="BJ44" s="54">
        <v>15196</v>
      </c>
      <c r="BK44" s="54">
        <v>15650</v>
      </c>
      <c r="BL44" s="54">
        <v>16118</v>
      </c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</row>
    <row r="45" spans="1:106">
      <c r="A45" s="54">
        <v>43</v>
      </c>
      <c r="B45" s="54">
        <v>552</v>
      </c>
      <c r="C45" s="54">
        <v>1459</v>
      </c>
      <c r="D45" s="54">
        <v>2791</v>
      </c>
      <c r="E45" s="54">
        <v>2870</v>
      </c>
      <c r="F45" s="54">
        <v>2950</v>
      </c>
      <c r="G45" s="54">
        <v>3033</v>
      </c>
      <c r="H45" s="54">
        <v>3119</v>
      </c>
      <c r="I45" s="54">
        <v>3207</v>
      </c>
      <c r="J45" s="54">
        <v>3298</v>
      </c>
      <c r="K45" s="54">
        <v>3391</v>
      </c>
      <c r="L45" s="54">
        <v>3488</v>
      </c>
      <c r="M45" s="54">
        <v>3588</v>
      </c>
      <c r="N45" s="54">
        <v>3691</v>
      </c>
      <c r="O45" s="54">
        <v>3798</v>
      </c>
      <c r="P45" s="54">
        <v>3908</v>
      </c>
      <c r="Q45" s="54">
        <v>4023</v>
      </c>
      <c r="R45" s="54">
        <v>4142</v>
      </c>
      <c r="S45" s="54">
        <v>4266</v>
      </c>
      <c r="T45" s="54">
        <v>4393</v>
      </c>
      <c r="U45" s="54">
        <v>4525</v>
      </c>
      <c r="V45" s="54">
        <v>4660</v>
      </c>
      <c r="W45" s="54">
        <v>4799</v>
      </c>
      <c r="X45" s="54">
        <v>4943</v>
      </c>
      <c r="Y45" s="54">
        <v>5090</v>
      </c>
      <c r="Z45" s="54">
        <v>5242</v>
      </c>
      <c r="AA45" s="54">
        <v>5399</v>
      </c>
      <c r="AB45" s="54">
        <v>5561</v>
      </c>
      <c r="AC45" s="54">
        <v>5727</v>
      </c>
      <c r="AD45" s="54">
        <v>5898</v>
      </c>
      <c r="AE45" s="54">
        <v>6075</v>
      </c>
      <c r="AF45" s="54">
        <v>6256</v>
      </c>
      <c r="AG45" s="54">
        <v>6443</v>
      </c>
      <c r="AH45" s="54">
        <v>6637</v>
      </c>
      <c r="AI45" s="54">
        <v>6836</v>
      </c>
      <c r="AJ45" s="54">
        <v>7041</v>
      </c>
      <c r="AK45" s="54">
        <v>7252</v>
      </c>
      <c r="AL45" s="54">
        <v>7469</v>
      </c>
      <c r="AM45" s="54">
        <v>7693</v>
      </c>
      <c r="AN45" s="54">
        <v>7924</v>
      </c>
      <c r="AO45" s="54">
        <v>8162</v>
      </c>
      <c r="AP45" s="54">
        <v>8406</v>
      </c>
      <c r="AQ45" s="54">
        <v>8659</v>
      </c>
      <c r="AR45" s="54">
        <v>8918</v>
      </c>
      <c r="AS45" s="54">
        <v>9186</v>
      </c>
      <c r="AT45" s="54">
        <v>9461</v>
      </c>
      <c r="AU45" s="54">
        <v>9745</v>
      </c>
      <c r="AV45" s="54">
        <v>10037</v>
      </c>
      <c r="AW45" s="54">
        <v>10338</v>
      </c>
      <c r="AX45" s="54">
        <v>10647</v>
      </c>
      <c r="AY45" s="54">
        <v>10966</v>
      </c>
      <c r="AZ45" s="54">
        <v>11295</v>
      </c>
      <c r="BA45" s="54">
        <v>11633</v>
      </c>
      <c r="BB45" s="54">
        <v>11982</v>
      </c>
      <c r="BC45" s="54">
        <v>12341</v>
      </c>
      <c r="BD45" s="54">
        <v>12711</v>
      </c>
      <c r="BE45" s="54">
        <v>13091</v>
      </c>
      <c r="BF45" s="54">
        <v>13483</v>
      </c>
      <c r="BG45" s="54">
        <v>13887</v>
      </c>
      <c r="BH45" s="54">
        <v>14302</v>
      </c>
      <c r="BI45" s="54">
        <v>14730</v>
      </c>
      <c r="BJ45" s="54">
        <v>15171</v>
      </c>
      <c r="BK45" s="54">
        <v>15625</v>
      </c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</row>
    <row r="46" spans="1:106">
      <c r="A46" s="54">
        <v>44</v>
      </c>
      <c r="B46" s="54">
        <v>551</v>
      </c>
      <c r="C46" s="54">
        <v>1459</v>
      </c>
      <c r="D46" s="54">
        <v>2790</v>
      </c>
      <c r="E46" s="54">
        <v>2868</v>
      </c>
      <c r="F46" s="54">
        <v>2949</v>
      </c>
      <c r="G46" s="54">
        <v>3031</v>
      </c>
      <c r="H46" s="54">
        <v>3116</v>
      </c>
      <c r="I46" s="54">
        <v>3204</v>
      </c>
      <c r="J46" s="54">
        <v>3294</v>
      </c>
      <c r="K46" s="54">
        <v>3387</v>
      </c>
      <c r="L46" s="54">
        <v>3483</v>
      </c>
      <c r="M46" s="54">
        <v>3582</v>
      </c>
      <c r="N46" s="54">
        <v>3685</v>
      </c>
      <c r="O46" s="54">
        <v>3792</v>
      </c>
      <c r="P46" s="54">
        <v>3902</v>
      </c>
      <c r="Q46" s="54">
        <v>4016</v>
      </c>
      <c r="R46" s="54">
        <v>4135</v>
      </c>
      <c r="S46" s="54">
        <v>4258</v>
      </c>
      <c r="T46" s="54">
        <v>4386</v>
      </c>
      <c r="U46" s="54">
        <v>4517</v>
      </c>
      <c r="V46" s="54">
        <v>4652</v>
      </c>
      <c r="W46" s="54">
        <v>4791</v>
      </c>
      <c r="X46" s="54">
        <v>4934</v>
      </c>
      <c r="Y46" s="54">
        <v>5081</v>
      </c>
      <c r="Z46" s="54">
        <v>5233</v>
      </c>
      <c r="AA46" s="54">
        <v>5390</v>
      </c>
      <c r="AB46" s="54">
        <v>5551</v>
      </c>
      <c r="AC46" s="54">
        <v>5717</v>
      </c>
      <c r="AD46" s="54">
        <v>5888</v>
      </c>
      <c r="AE46" s="54">
        <v>6064</v>
      </c>
      <c r="AF46" s="54">
        <v>6245</v>
      </c>
      <c r="AG46" s="54">
        <v>6433</v>
      </c>
      <c r="AH46" s="54">
        <v>6626</v>
      </c>
      <c r="AI46" s="54">
        <v>6824</v>
      </c>
      <c r="AJ46" s="54">
        <v>7029</v>
      </c>
      <c r="AK46" s="54">
        <v>7240</v>
      </c>
      <c r="AL46" s="54">
        <v>7457</v>
      </c>
      <c r="AM46" s="54">
        <v>7680</v>
      </c>
      <c r="AN46" s="54">
        <v>7911</v>
      </c>
      <c r="AO46" s="54">
        <v>8148</v>
      </c>
      <c r="AP46" s="54">
        <v>8392</v>
      </c>
      <c r="AQ46" s="54">
        <v>8644</v>
      </c>
      <c r="AR46" s="54">
        <v>8903</v>
      </c>
      <c r="AS46" s="54">
        <v>9170</v>
      </c>
      <c r="AT46" s="54">
        <v>9445</v>
      </c>
      <c r="AU46" s="54">
        <v>9728</v>
      </c>
      <c r="AV46" s="54">
        <v>10020</v>
      </c>
      <c r="AW46" s="54">
        <v>10320</v>
      </c>
      <c r="AX46" s="54">
        <v>10629</v>
      </c>
      <c r="AY46" s="54">
        <v>10948</v>
      </c>
      <c r="AZ46" s="54">
        <v>11276</v>
      </c>
      <c r="BA46" s="54">
        <v>11614</v>
      </c>
      <c r="BB46" s="54">
        <v>11962</v>
      </c>
      <c r="BC46" s="54">
        <v>12320</v>
      </c>
      <c r="BD46" s="54">
        <v>12689</v>
      </c>
      <c r="BE46" s="54">
        <v>13069</v>
      </c>
      <c r="BF46" s="54">
        <v>13460</v>
      </c>
      <c r="BG46" s="54">
        <v>13863</v>
      </c>
      <c r="BH46" s="54">
        <v>14277</v>
      </c>
      <c r="BI46" s="54">
        <v>14705</v>
      </c>
      <c r="BJ46" s="54">
        <v>15144</v>
      </c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</row>
    <row r="47" spans="1:106">
      <c r="A47" s="54">
        <v>45</v>
      </c>
      <c r="B47" s="54">
        <v>551</v>
      </c>
      <c r="C47" s="54">
        <v>1458</v>
      </c>
      <c r="D47" s="54">
        <v>2789</v>
      </c>
      <c r="E47" s="54">
        <v>2867</v>
      </c>
      <c r="F47" s="54">
        <v>2947</v>
      </c>
      <c r="G47" s="54">
        <v>3029</v>
      </c>
      <c r="H47" s="54">
        <v>3113</v>
      </c>
      <c r="I47" s="54">
        <v>3200</v>
      </c>
      <c r="J47" s="54">
        <v>3290</v>
      </c>
      <c r="K47" s="54">
        <v>3382</v>
      </c>
      <c r="L47" s="54">
        <v>3478</v>
      </c>
      <c r="M47" s="54">
        <v>3577</v>
      </c>
      <c r="N47" s="54">
        <v>3679</v>
      </c>
      <c r="O47" s="54">
        <v>3785</v>
      </c>
      <c r="P47" s="54">
        <v>3895</v>
      </c>
      <c r="Q47" s="54">
        <v>4009</v>
      </c>
      <c r="R47" s="54">
        <v>4128</v>
      </c>
      <c r="S47" s="54">
        <v>4252</v>
      </c>
      <c r="T47" s="54">
        <v>4379</v>
      </c>
      <c r="U47" s="54">
        <v>4510</v>
      </c>
      <c r="V47" s="54">
        <v>4644</v>
      </c>
      <c r="W47" s="54">
        <v>4783</v>
      </c>
      <c r="X47" s="54">
        <v>4926</v>
      </c>
      <c r="Y47" s="54">
        <v>5073</v>
      </c>
      <c r="Z47" s="54">
        <v>5225</v>
      </c>
      <c r="AA47" s="54">
        <v>5381</v>
      </c>
      <c r="AB47" s="54">
        <v>5542</v>
      </c>
      <c r="AC47" s="54">
        <v>5708</v>
      </c>
      <c r="AD47" s="54">
        <v>5879</v>
      </c>
      <c r="AE47" s="54">
        <v>6054</v>
      </c>
      <c r="AF47" s="54">
        <v>6236</v>
      </c>
      <c r="AG47" s="54">
        <v>6423</v>
      </c>
      <c r="AH47" s="54">
        <v>6616</v>
      </c>
      <c r="AI47" s="54">
        <v>6814</v>
      </c>
      <c r="AJ47" s="54">
        <v>7019</v>
      </c>
      <c r="AK47" s="54">
        <v>7229</v>
      </c>
      <c r="AL47" s="54">
        <v>7446</v>
      </c>
      <c r="AM47" s="54">
        <v>7669</v>
      </c>
      <c r="AN47" s="54">
        <v>7899</v>
      </c>
      <c r="AO47" s="54">
        <v>8136</v>
      </c>
      <c r="AP47" s="54">
        <v>8380</v>
      </c>
      <c r="AQ47" s="54">
        <v>8631</v>
      </c>
      <c r="AR47" s="54">
        <v>8890</v>
      </c>
      <c r="AS47" s="54">
        <v>9156</v>
      </c>
      <c r="AT47" s="54">
        <v>9431</v>
      </c>
      <c r="AU47" s="54">
        <v>9714</v>
      </c>
      <c r="AV47" s="54">
        <v>10005</v>
      </c>
      <c r="AW47" s="54">
        <v>10305</v>
      </c>
      <c r="AX47" s="54">
        <v>10613</v>
      </c>
      <c r="AY47" s="54">
        <v>10931</v>
      </c>
      <c r="AZ47" s="54">
        <v>11259</v>
      </c>
      <c r="BA47" s="54">
        <v>11596</v>
      </c>
      <c r="BB47" s="54">
        <v>11943</v>
      </c>
      <c r="BC47" s="54">
        <v>12301</v>
      </c>
      <c r="BD47" s="54">
        <v>12669</v>
      </c>
      <c r="BE47" s="54">
        <v>13049</v>
      </c>
      <c r="BF47" s="54">
        <v>13439</v>
      </c>
      <c r="BG47" s="54">
        <v>13841</v>
      </c>
      <c r="BH47" s="54">
        <v>14255</v>
      </c>
      <c r="BI47" s="54">
        <v>14682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</row>
    <row r="48" spans="1:106">
      <c r="A48" s="54">
        <v>46</v>
      </c>
      <c r="B48" s="54">
        <v>551</v>
      </c>
      <c r="C48" s="54">
        <v>1458</v>
      </c>
      <c r="D48" s="54">
        <v>2788</v>
      </c>
      <c r="E48" s="54">
        <v>2865</v>
      </c>
      <c r="F48" s="54">
        <v>2945</v>
      </c>
      <c r="G48" s="54">
        <v>3026</v>
      </c>
      <c r="H48" s="54">
        <v>3110</v>
      </c>
      <c r="I48" s="54">
        <v>3196</v>
      </c>
      <c r="J48" s="54">
        <v>3286</v>
      </c>
      <c r="K48" s="54">
        <v>3378</v>
      </c>
      <c r="L48" s="54">
        <v>3473</v>
      </c>
      <c r="M48" s="54">
        <v>3571</v>
      </c>
      <c r="N48" s="54">
        <v>3673</v>
      </c>
      <c r="O48" s="54">
        <v>3778</v>
      </c>
      <c r="P48" s="54">
        <v>3887</v>
      </c>
      <c r="Q48" s="54">
        <v>4003</v>
      </c>
      <c r="R48" s="54">
        <v>4123</v>
      </c>
      <c r="S48" s="54">
        <v>4246</v>
      </c>
      <c r="T48" s="54">
        <v>4373</v>
      </c>
      <c r="U48" s="54">
        <v>4504</v>
      </c>
      <c r="V48" s="54">
        <v>4638</v>
      </c>
      <c r="W48" s="54">
        <v>4777</v>
      </c>
      <c r="X48" s="54">
        <v>4920</v>
      </c>
      <c r="Y48" s="54">
        <v>5067</v>
      </c>
      <c r="Z48" s="54">
        <v>5218</v>
      </c>
      <c r="AA48" s="54">
        <v>5374</v>
      </c>
      <c r="AB48" s="54">
        <v>5535</v>
      </c>
      <c r="AC48" s="54">
        <v>5700</v>
      </c>
      <c r="AD48" s="54">
        <v>5871</v>
      </c>
      <c r="AE48" s="54">
        <v>6047</v>
      </c>
      <c r="AF48" s="54">
        <v>6228</v>
      </c>
      <c r="AG48" s="54">
        <v>6415</v>
      </c>
      <c r="AH48" s="54">
        <v>6608</v>
      </c>
      <c r="AI48" s="54">
        <v>6806</v>
      </c>
      <c r="AJ48" s="54">
        <v>7010</v>
      </c>
      <c r="AK48" s="54">
        <v>7220</v>
      </c>
      <c r="AL48" s="54">
        <v>7437</v>
      </c>
      <c r="AM48" s="54">
        <v>7660</v>
      </c>
      <c r="AN48" s="54">
        <v>7889</v>
      </c>
      <c r="AO48" s="54">
        <v>8126</v>
      </c>
      <c r="AP48" s="54">
        <v>8369</v>
      </c>
      <c r="AQ48" s="54">
        <v>8620</v>
      </c>
      <c r="AR48" s="54">
        <v>8879</v>
      </c>
      <c r="AS48" s="54">
        <v>9145</v>
      </c>
      <c r="AT48" s="54">
        <v>9419</v>
      </c>
      <c r="AU48" s="54">
        <v>9701</v>
      </c>
      <c r="AV48" s="54">
        <v>9992</v>
      </c>
      <c r="AW48" s="54">
        <v>10291</v>
      </c>
      <c r="AX48" s="54">
        <v>10600</v>
      </c>
      <c r="AY48" s="54">
        <v>10917</v>
      </c>
      <c r="AZ48" s="54">
        <v>11244</v>
      </c>
      <c r="BA48" s="54">
        <v>11581</v>
      </c>
      <c r="BB48" s="54">
        <v>11928</v>
      </c>
      <c r="BC48" s="54">
        <v>12285</v>
      </c>
      <c r="BD48" s="54">
        <v>12653</v>
      </c>
      <c r="BE48" s="54">
        <v>13032</v>
      </c>
      <c r="BF48" s="54">
        <v>13422</v>
      </c>
      <c r="BG48" s="54">
        <v>13823</v>
      </c>
      <c r="BH48" s="54">
        <v>14237</v>
      </c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</row>
    <row r="49" spans="1:106">
      <c r="A49" s="54">
        <v>47</v>
      </c>
      <c r="B49" s="54">
        <v>551</v>
      </c>
      <c r="C49" s="54">
        <v>1457</v>
      </c>
      <c r="D49" s="54">
        <v>2787</v>
      </c>
      <c r="E49" s="54">
        <v>2864</v>
      </c>
      <c r="F49" s="54">
        <v>2942</v>
      </c>
      <c r="G49" s="54">
        <v>3023</v>
      </c>
      <c r="H49" s="54">
        <v>3107</v>
      </c>
      <c r="I49" s="54">
        <v>3193</v>
      </c>
      <c r="J49" s="54">
        <v>3281</v>
      </c>
      <c r="K49" s="54">
        <v>3373</v>
      </c>
      <c r="L49" s="54">
        <v>3467</v>
      </c>
      <c r="M49" s="54">
        <v>3565</v>
      </c>
      <c r="N49" s="54">
        <v>3666</v>
      </c>
      <c r="O49" s="54">
        <v>3771</v>
      </c>
      <c r="P49" s="54">
        <v>3883</v>
      </c>
      <c r="Q49" s="54">
        <v>3999</v>
      </c>
      <c r="R49" s="54">
        <v>4119</v>
      </c>
      <c r="S49" s="54">
        <v>4242</v>
      </c>
      <c r="T49" s="54">
        <v>4368</v>
      </c>
      <c r="U49" s="54">
        <v>4499</v>
      </c>
      <c r="V49" s="54">
        <v>4633</v>
      </c>
      <c r="W49" s="54">
        <v>4772</v>
      </c>
      <c r="X49" s="54">
        <v>4915</v>
      </c>
      <c r="Y49" s="54">
        <v>5061</v>
      </c>
      <c r="Z49" s="54">
        <v>5213</v>
      </c>
      <c r="AA49" s="54">
        <v>5369</v>
      </c>
      <c r="AB49" s="54">
        <v>5529</v>
      </c>
      <c r="AC49" s="54">
        <v>5694</v>
      </c>
      <c r="AD49" s="54">
        <v>5865</v>
      </c>
      <c r="AE49" s="54">
        <v>6041</v>
      </c>
      <c r="AF49" s="54">
        <v>6222</v>
      </c>
      <c r="AG49" s="54">
        <v>6409</v>
      </c>
      <c r="AH49" s="54">
        <v>6601</v>
      </c>
      <c r="AI49" s="54">
        <v>6799</v>
      </c>
      <c r="AJ49" s="54">
        <v>7003</v>
      </c>
      <c r="AK49" s="54">
        <v>7213</v>
      </c>
      <c r="AL49" s="54">
        <v>7429</v>
      </c>
      <c r="AM49" s="54">
        <v>7652</v>
      </c>
      <c r="AN49" s="54">
        <v>7882</v>
      </c>
      <c r="AO49" s="54">
        <v>8118</v>
      </c>
      <c r="AP49" s="54">
        <v>8361</v>
      </c>
      <c r="AQ49" s="54">
        <v>8612</v>
      </c>
      <c r="AR49" s="54">
        <v>8870</v>
      </c>
      <c r="AS49" s="54">
        <v>9136</v>
      </c>
      <c r="AT49" s="54">
        <v>9410</v>
      </c>
      <c r="AU49" s="54">
        <v>9692</v>
      </c>
      <c r="AV49" s="54">
        <v>9982</v>
      </c>
      <c r="AW49" s="54">
        <v>10281</v>
      </c>
      <c r="AX49" s="54">
        <v>10589</v>
      </c>
      <c r="AY49" s="54">
        <v>10906</v>
      </c>
      <c r="AZ49" s="54">
        <v>11233</v>
      </c>
      <c r="BA49" s="54">
        <v>11569</v>
      </c>
      <c r="BB49" s="54">
        <v>11916</v>
      </c>
      <c r="BC49" s="54">
        <v>12273</v>
      </c>
      <c r="BD49" s="54">
        <v>12640</v>
      </c>
      <c r="BE49" s="54">
        <v>13018</v>
      </c>
      <c r="BF49" s="54">
        <v>13408</v>
      </c>
      <c r="BG49" s="54">
        <v>13809</v>
      </c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</row>
    <row r="50" spans="1:106">
      <c r="A50" s="54">
        <v>48</v>
      </c>
      <c r="B50" s="54">
        <v>551</v>
      </c>
      <c r="C50" s="54">
        <v>1457</v>
      </c>
      <c r="D50" s="54">
        <v>2786</v>
      </c>
      <c r="E50" s="54">
        <v>2862</v>
      </c>
      <c r="F50" s="54">
        <v>2940</v>
      </c>
      <c r="G50" s="54">
        <v>3020</v>
      </c>
      <c r="H50" s="54">
        <v>3103</v>
      </c>
      <c r="I50" s="54">
        <v>3188</v>
      </c>
      <c r="J50" s="54">
        <v>3276</v>
      </c>
      <c r="K50" s="54">
        <v>3367</v>
      </c>
      <c r="L50" s="54">
        <v>3461</v>
      </c>
      <c r="M50" s="54">
        <v>3558</v>
      </c>
      <c r="N50" s="54">
        <v>3659</v>
      </c>
      <c r="O50" s="54">
        <v>3768</v>
      </c>
      <c r="P50" s="54">
        <v>3880</v>
      </c>
      <c r="Q50" s="54">
        <v>3996</v>
      </c>
      <c r="R50" s="54">
        <v>4116</v>
      </c>
      <c r="S50" s="54">
        <v>4239</v>
      </c>
      <c r="T50" s="54">
        <v>4365</v>
      </c>
      <c r="U50" s="54">
        <v>4496</v>
      </c>
      <c r="V50" s="54">
        <v>4630</v>
      </c>
      <c r="W50" s="54">
        <v>4768</v>
      </c>
      <c r="X50" s="54">
        <v>4911</v>
      </c>
      <c r="Y50" s="54">
        <v>5058</v>
      </c>
      <c r="Z50" s="54">
        <v>5209</v>
      </c>
      <c r="AA50" s="54">
        <v>5365</v>
      </c>
      <c r="AB50" s="54">
        <v>5525</v>
      </c>
      <c r="AC50" s="54">
        <v>5691</v>
      </c>
      <c r="AD50" s="54">
        <v>5861</v>
      </c>
      <c r="AE50" s="54">
        <v>6037</v>
      </c>
      <c r="AF50" s="54">
        <v>6218</v>
      </c>
      <c r="AG50" s="54">
        <v>6405</v>
      </c>
      <c r="AH50" s="54">
        <v>6597</v>
      </c>
      <c r="AI50" s="54">
        <v>6795</v>
      </c>
      <c r="AJ50" s="54">
        <v>6998</v>
      </c>
      <c r="AK50" s="54">
        <v>7208</v>
      </c>
      <c r="AL50" s="54">
        <v>7424</v>
      </c>
      <c r="AM50" s="54">
        <v>7647</v>
      </c>
      <c r="AN50" s="54">
        <v>7876</v>
      </c>
      <c r="AO50" s="54">
        <v>8112</v>
      </c>
      <c r="AP50" s="54">
        <v>8356</v>
      </c>
      <c r="AQ50" s="54">
        <v>8606</v>
      </c>
      <c r="AR50" s="54">
        <v>8864</v>
      </c>
      <c r="AS50" s="54">
        <v>9130</v>
      </c>
      <c r="AT50" s="54">
        <v>9403</v>
      </c>
      <c r="AU50" s="54">
        <v>9685</v>
      </c>
      <c r="AV50" s="54">
        <v>9975</v>
      </c>
      <c r="AW50" s="54">
        <v>10274</v>
      </c>
      <c r="AX50" s="54">
        <v>10582</v>
      </c>
      <c r="AY50" s="54">
        <v>10899</v>
      </c>
      <c r="AZ50" s="54">
        <v>11225</v>
      </c>
      <c r="BA50" s="54">
        <v>11561</v>
      </c>
      <c r="BB50" s="54">
        <v>11907</v>
      </c>
      <c r="BC50" s="54">
        <v>12264</v>
      </c>
      <c r="BD50" s="54">
        <v>12631</v>
      </c>
      <c r="BE50" s="54">
        <v>13009</v>
      </c>
      <c r="BF50" s="54">
        <v>13398</v>
      </c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</row>
    <row r="51" spans="1:106">
      <c r="A51" s="54">
        <v>49</v>
      </c>
      <c r="B51" s="54">
        <v>551</v>
      </c>
      <c r="C51" s="54">
        <v>1456</v>
      </c>
      <c r="D51" s="54">
        <v>2785</v>
      </c>
      <c r="E51" s="54">
        <v>2860</v>
      </c>
      <c r="F51" s="54">
        <v>2938</v>
      </c>
      <c r="G51" s="54">
        <v>3017</v>
      </c>
      <c r="H51" s="54">
        <v>3100</v>
      </c>
      <c r="I51" s="54">
        <v>3184</v>
      </c>
      <c r="J51" s="54">
        <v>3272</v>
      </c>
      <c r="K51" s="54">
        <v>3362</v>
      </c>
      <c r="L51" s="54">
        <v>3455</v>
      </c>
      <c r="M51" s="54">
        <v>3551</v>
      </c>
      <c r="N51" s="54">
        <v>3657</v>
      </c>
      <c r="O51" s="54">
        <v>3766</v>
      </c>
      <c r="P51" s="54">
        <v>3879</v>
      </c>
      <c r="Q51" s="54">
        <v>3995</v>
      </c>
      <c r="R51" s="54">
        <v>4114</v>
      </c>
      <c r="S51" s="54">
        <v>4237</v>
      </c>
      <c r="T51" s="54">
        <v>4363</v>
      </c>
      <c r="U51" s="54">
        <v>4494</v>
      </c>
      <c r="V51" s="54">
        <v>4628</v>
      </c>
      <c r="W51" s="54">
        <v>4766</v>
      </c>
      <c r="X51" s="54">
        <v>4909</v>
      </c>
      <c r="Y51" s="54">
        <v>5056</v>
      </c>
      <c r="Z51" s="54">
        <v>5207</v>
      </c>
      <c r="AA51" s="54">
        <v>5362</v>
      </c>
      <c r="AB51" s="54">
        <v>5523</v>
      </c>
      <c r="AC51" s="54">
        <v>5689</v>
      </c>
      <c r="AD51" s="54">
        <v>5859</v>
      </c>
      <c r="AE51" s="54">
        <v>6035</v>
      </c>
      <c r="AF51" s="54">
        <v>6216</v>
      </c>
      <c r="AG51" s="54">
        <v>6403</v>
      </c>
      <c r="AH51" s="54">
        <v>6595</v>
      </c>
      <c r="AI51" s="54">
        <v>6792</v>
      </c>
      <c r="AJ51" s="54">
        <v>6996</v>
      </c>
      <c r="AK51" s="54">
        <v>7206</v>
      </c>
      <c r="AL51" s="54">
        <v>7422</v>
      </c>
      <c r="AM51" s="54">
        <v>7644</v>
      </c>
      <c r="AN51" s="54">
        <v>7874</v>
      </c>
      <c r="AO51" s="54">
        <v>8110</v>
      </c>
      <c r="AP51" s="54">
        <v>8353</v>
      </c>
      <c r="AQ51" s="54">
        <v>8603</v>
      </c>
      <c r="AR51" s="54">
        <v>8861</v>
      </c>
      <c r="AS51" s="54">
        <v>9127</v>
      </c>
      <c r="AT51" s="54">
        <v>9400</v>
      </c>
      <c r="AU51" s="54">
        <v>9682</v>
      </c>
      <c r="AV51" s="54">
        <v>9972</v>
      </c>
      <c r="AW51" s="54">
        <v>10270</v>
      </c>
      <c r="AX51" s="54">
        <v>10578</v>
      </c>
      <c r="AY51" s="54">
        <v>10895</v>
      </c>
      <c r="AZ51" s="54">
        <v>11221</v>
      </c>
      <c r="BA51" s="54">
        <v>11557</v>
      </c>
      <c r="BB51" s="54">
        <v>11903</v>
      </c>
      <c r="BC51" s="54">
        <v>12259</v>
      </c>
      <c r="BD51" s="54">
        <v>12626</v>
      </c>
      <c r="BE51" s="54">
        <v>13003</v>
      </c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</row>
    <row r="52" spans="1:106">
      <c r="A52" s="54">
        <v>50</v>
      </c>
      <c r="B52" s="54">
        <v>551</v>
      </c>
      <c r="C52" s="54">
        <v>1456</v>
      </c>
      <c r="D52" s="54">
        <v>2784</v>
      </c>
      <c r="E52" s="54">
        <v>2858</v>
      </c>
      <c r="F52" s="54">
        <v>2935</v>
      </c>
      <c r="G52" s="54">
        <v>3014</v>
      </c>
      <c r="H52" s="54">
        <v>3096</v>
      </c>
      <c r="I52" s="54">
        <v>3180</v>
      </c>
      <c r="J52" s="54">
        <v>3266</v>
      </c>
      <c r="K52" s="54">
        <v>3356</v>
      </c>
      <c r="L52" s="54">
        <v>3448</v>
      </c>
      <c r="M52" s="54">
        <v>3550</v>
      </c>
      <c r="N52" s="54">
        <v>3656</v>
      </c>
      <c r="O52" s="54">
        <v>3765</v>
      </c>
      <c r="P52" s="54">
        <v>3877</v>
      </c>
      <c r="Q52" s="54">
        <v>3993</v>
      </c>
      <c r="R52" s="54">
        <v>4113</v>
      </c>
      <c r="S52" s="54">
        <v>4235</v>
      </c>
      <c r="T52" s="54">
        <v>4362</v>
      </c>
      <c r="U52" s="54">
        <v>4492</v>
      </c>
      <c r="V52" s="54">
        <v>4626</v>
      </c>
      <c r="W52" s="54">
        <v>4765</v>
      </c>
      <c r="X52" s="54">
        <v>4907</v>
      </c>
      <c r="Y52" s="54">
        <v>5054</v>
      </c>
      <c r="Z52" s="54">
        <v>5205</v>
      </c>
      <c r="AA52" s="54">
        <v>5361</v>
      </c>
      <c r="AB52" s="54">
        <v>5522</v>
      </c>
      <c r="AC52" s="54">
        <v>5687</v>
      </c>
      <c r="AD52" s="54">
        <v>5858</v>
      </c>
      <c r="AE52" s="54">
        <v>6034</v>
      </c>
      <c r="AF52" s="54">
        <v>6215</v>
      </c>
      <c r="AG52" s="54">
        <v>6401</v>
      </c>
      <c r="AH52" s="54">
        <v>6593</v>
      </c>
      <c r="AI52" s="54">
        <v>6791</v>
      </c>
      <c r="AJ52" s="54">
        <v>6994</v>
      </c>
      <c r="AK52" s="54">
        <v>7204</v>
      </c>
      <c r="AL52" s="54">
        <v>7420</v>
      </c>
      <c r="AM52" s="54">
        <v>7642</v>
      </c>
      <c r="AN52" s="54">
        <v>7872</v>
      </c>
      <c r="AO52" s="54">
        <v>8107</v>
      </c>
      <c r="AP52" s="54">
        <v>8351</v>
      </c>
      <c r="AQ52" s="54">
        <v>8601</v>
      </c>
      <c r="AR52" s="54">
        <v>8859</v>
      </c>
      <c r="AS52" s="54">
        <v>9124</v>
      </c>
      <c r="AT52" s="54">
        <v>9397</v>
      </c>
      <c r="AU52" s="54">
        <v>9679</v>
      </c>
      <c r="AV52" s="54">
        <v>9969</v>
      </c>
      <c r="AW52" s="54">
        <v>10267</v>
      </c>
      <c r="AX52" s="54">
        <v>10575</v>
      </c>
      <c r="AY52" s="54">
        <v>10892</v>
      </c>
      <c r="AZ52" s="54">
        <v>11218</v>
      </c>
      <c r="BA52" s="54">
        <v>11553</v>
      </c>
      <c r="BB52" s="54">
        <v>11899</v>
      </c>
      <c r="BC52" s="54">
        <v>12255</v>
      </c>
      <c r="BD52" s="54">
        <v>12622</v>
      </c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</row>
    <row r="53" spans="1:106">
      <c r="A53" s="54">
        <v>51</v>
      </c>
      <c r="B53" s="54">
        <v>550</v>
      </c>
      <c r="C53" s="54">
        <v>1455</v>
      </c>
      <c r="D53" s="54">
        <v>2782</v>
      </c>
      <c r="E53" s="54">
        <v>2856</v>
      </c>
      <c r="F53" s="54">
        <v>2933</v>
      </c>
      <c r="G53" s="54">
        <v>3011</v>
      </c>
      <c r="H53" s="54">
        <v>3092</v>
      </c>
      <c r="I53" s="54">
        <v>3175</v>
      </c>
      <c r="J53" s="54">
        <v>3261</v>
      </c>
      <c r="K53" s="54">
        <v>3349</v>
      </c>
      <c r="L53" s="54">
        <v>3447</v>
      </c>
      <c r="M53" s="54">
        <v>3549</v>
      </c>
      <c r="N53" s="54">
        <v>3655</v>
      </c>
      <c r="O53" s="54">
        <v>3764</v>
      </c>
      <c r="P53" s="54">
        <v>3876</v>
      </c>
      <c r="Q53" s="54">
        <v>3992</v>
      </c>
      <c r="R53" s="54">
        <v>4111</v>
      </c>
      <c r="S53" s="54">
        <v>4234</v>
      </c>
      <c r="T53" s="54">
        <v>4361</v>
      </c>
      <c r="U53" s="54">
        <v>4491</v>
      </c>
      <c r="V53" s="54">
        <v>4625</v>
      </c>
      <c r="W53" s="54">
        <v>4763</v>
      </c>
      <c r="X53" s="54">
        <v>4906</v>
      </c>
      <c r="Y53" s="54">
        <v>5052</v>
      </c>
      <c r="Z53" s="54">
        <v>5204</v>
      </c>
      <c r="AA53" s="54">
        <v>5360</v>
      </c>
      <c r="AB53" s="54">
        <v>5521</v>
      </c>
      <c r="AC53" s="54">
        <v>5686</v>
      </c>
      <c r="AD53" s="54">
        <v>5857</v>
      </c>
      <c r="AE53" s="54">
        <v>6032</v>
      </c>
      <c r="AF53" s="54">
        <v>6213</v>
      </c>
      <c r="AG53" s="54">
        <v>6400</v>
      </c>
      <c r="AH53" s="54">
        <v>6592</v>
      </c>
      <c r="AI53" s="54">
        <v>6789</v>
      </c>
      <c r="AJ53" s="54">
        <v>6993</v>
      </c>
      <c r="AK53" s="54">
        <v>7202</v>
      </c>
      <c r="AL53" s="54">
        <v>7418</v>
      </c>
      <c r="AM53" s="54">
        <v>7641</v>
      </c>
      <c r="AN53" s="54">
        <v>7870</v>
      </c>
      <c r="AO53" s="54">
        <v>8106</v>
      </c>
      <c r="AP53" s="54">
        <v>8349</v>
      </c>
      <c r="AQ53" s="54">
        <v>8599</v>
      </c>
      <c r="AR53" s="54">
        <v>8856</v>
      </c>
      <c r="AS53" s="54">
        <v>9122</v>
      </c>
      <c r="AT53" s="54">
        <v>9395</v>
      </c>
      <c r="AU53" s="54">
        <v>9677</v>
      </c>
      <c r="AV53" s="54">
        <v>9966</v>
      </c>
      <c r="AW53" s="54">
        <v>10265</v>
      </c>
      <c r="AX53" s="54">
        <v>10572</v>
      </c>
      <c r="AY53" s="54">
        <v>10889</v>
      </c>
      <c r="AZ53" s="54">
        <v>11214</v>
      </c>
      <c r="BA53" s="54">
        <v>11550</v>
      </c>
      <c r="BB53" s="54">
        <v>11896</v>
      </c>
      <c r="BC53" s="54">
        <v>12251</v>
      </c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</row>
    <row r="54" spans="1:106">
      <c r="A54" s="54">
        <v>52</v>
      </c>
      <c r="B54" s="54">
        <v>550</v>
      </c>
      <c r="C54" s="54">
        <v>1454</v>
      </c>
      <c r="D54" s="54">
        <v>2781</v>
      </c>
      <c r="E54" s="54">
        <v>2854</v>
      </c>
      <c r="F54" s="54">
        <v>2930</v>
      </c>
      <c r="G54" s="54">
        <v>3008</v>
      </c>
      <c r="H54" s="54">
        <v>3088</v>
      </c>
      <c r="I54" s="54">
        <v>3170</v>
      </c>
      <c r="J54" s="54">
        <v>3255</v>
      </c>
      <c r="K54" s="54">
        <v>3349</v>
      </c>
      <c r="L54" s="54">
        <v>3446</v>
      </c>
      <c r="M54" s="54">
        <v>3548</v>
      </c>
      <c r="N54" s="54">
        <v>3654</v>
      </c>
      <c r="O54" s="54">
        <v>3763</v>
      </c>
      <c r="P54" s="54">
        <v>3875</v>
      </c>
      <c r="Q54" s="54">
        <v>3991</v>
      </c>
      <c r="R54" s="54">
        <v>4110</v>
      </c>
      <c r="S54" s="54">
        <v>4233</v>
      </c>
      <c r="T54" s="54">
        <v>4359</v>
      </c>
      <c r="U54" s="54">
        <v>4490</v>
      </c>
      <c r="V54" s="54">
        <v>4624</v>
      </c>
      <c r="W54" s="54">
        <v>4762</v>
      </c>
      <c r="X54" s="54">
        <v>4904</v>
      </c>
      <c r="Y54" s="54">
        <v>5051</v>
      </c>
      <c r="Z54" s="54">
        <v>5203</v>
      </c>
      <c r="AA54" s="54">
        <v>5359</v>
      </c>
      <c r="AB54" s="54">
        <v>5520</v>
      </c>
      <c r="AC54" s="54">
        <v>5685</v>
      </c>
      <c r="AD54" s="54">
        <v>5856</v>
      </c>
      <c r="AE54" s="54">
        <v>6031</v>
      </c>
      <c r="AF54" s="54">
        <v>6212</v>
      </c>
      <c r="AG54" s="54">
        <v>6398</v>
      </c>
      <c r="AH54" s="54">
        <v>6590</v>
      </c>
      <c r="AI54" s="54">
        <v>6788</v>
      </c>
      <c r="AJ54" s="54">
        <v>6991</v>
      </c>
      <c r="AK54" s="54">
        <v>7201</v>
      </c>
      <c r="AL54" s="54">
        <v>7417</v>
      </c>
      <c r="AM54" s="54">
        <v>7639</v>
      </c>
      <c r="AN54" s="54">
        <v>7868</v>
      </c>
      <c r="AO54" s="54">
        <v>8104</v>
      </c>
      <c r="AP54" s="54">
        <v>8347</v>
      </c>
      <c r="AQ54" s="54">
        <v>8597</v>
      </c>
      <c r="AR54" s="54">
        <v>8855</v>
      </c>
      <c r="AS54" s="54">
        <v>9120</v>
      </c>
      <c r="AT54" s="54">
        <v>9393</v>
      </c>
      <c r="AU54" s="54">
        <v>9674</v>
      </c>
      <c r="AV54" s="54">
        <v>9964</v>
      </c>
      <c r="AW54" s="54">
        <v>10262</v>
      </c>
      <c r="AX54" s="54">
        <v>10570</v>
      </c>
      <c r="AY54" s="54">
        <v>10886</v>
      </c>
      <c r="AZ54" s="54">
        <v>11212</v>
      </c>
      <c r="BA54" s="54">
        <v>11547</v>
      </c>
      <c r="BB54" s="54">
        <v>11893</v>
      </c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</row>
    <row r="55" spans="1:106">
      <c r="A55" s="54">
        <v>53</v>
      </c>
      <c r="B55" s="54">
        <v>550</v>
      </c>
      <c r="C55" s="54">
        <v>1454</v>
      </c>
      <c r="D55" s="54">
        <v>2780</v>
      </c>
      <c r="E55" s="54">
        <v>2852</v>
      </c>
      <c r="F55" s="54">
        <v>2927</v>
      </c>
      <c r="G55" s="54">
        <v>3004</v>
      </c>
      <c r="H55" s="54">
        <v>3083</v>
      </c>
      <c r="I55" s="54">
        <v>3165</v>
      </c>
      <c r="J55" s="54">
        <v>3255</v>
      </c>
      <c r="K55" s="54">
        <v>3348</v>
      </c>
      <c r="L55" s="54">
        <v>3446</v>
      </c>
      <c r="M55" s="54">
        <v>3547</v>
      </c>
      <c r="N55" s="54">
        <v>3653</v>
      </c>
      <c r="O55" s="54">
        <v>3762</v>
      </c>
      <c r="P55" s="54">
        <v>3874</v>
      </c>
      <c r="Q55" s="54">
        <v>3990</v>
      </c>
      <c r="R55" s="54">
        <v>4109</v>
      </c>
      <c r="S55" s="54">
        <v>4232</v>
      </c>
      <c r="T55" s="54">
        <v>4358</v>
      </c>
      <c r="U55" s="54">
        <v>4488</v>
      </c>
      <c r="V55" s="54">
        <v>4623</v>
      </c>
      <c r="W55" s="54">
        <v>4761</v>
      </c>
      <c r="X55" s="54">
        <v>4903</v>
      </c>
      <c r="Y55" s="54">
        <v>5051</v>
      </c>
      <c r="Z55" s="54">
        <v>5202</v>
      </c>
      <c r="AA55" s="54">
        <v>5358</v>
      </c>
      <c r="AB55" s="54">
        <v>5519</v>
      </c>
      <c r="AC55" s="54">
        <v>5684</v>
      </c>
      <c r="AD55" s="54">
        <v>5855</v>
      </c>
      <c r="AE55" s="54">
        <v>6030</v>
      </c>
      <c r="AF55" s="54">
        <v>6211</v>
      </c>
      <c r="AG55" s="54">
        <v>6397</v>
      </c>
      <c r="AH55" s="54">
        <v>6589</v>
      </c>
      <c r="AI55" s="54">
        <v>6787</v>
      </c>
      <c r="AJ55" s="54">
        <v>6990</v>
      </c>
      <c r="AK55" s="54">
        <v>7200</v>
      </c>
      <c r="AL55" s="54">
        <v>7416</v>
      </c>
      <c r="AM55" s="54">
        <v>7638</v>
      </c>
      <c r="AN55" s="54">
        <v>7867</v>
      </c>
      <c r="AO55" s="54">
        <v>8103</v>
      </c>
      <c r="AP55" s="54">
        <v>8345</v>
      </c>
      <c r="AQ55" s="54">
        <v>8595</v>
      </c>
      <c r="AR55" s="54">
        <v>8853</v>
      </c>
      <c r="AS55" s="54">
        <v>9118</v>
      </c>
      <c r="AT55" s="54">
        <v>9391</v>
      </c>
      <c r="AU55" s="54">
        <v>9672</v>
      </c>
      <c r="AV55" s="54">
        <v>9962</v>
      </c>
      <c r="AW55" s="54">
        <v>10260</v>
      </c>
      <c r="AX55" s="54">
        <v>10567</v>
      </c>
      <c r="AY55" s="54">
        <v>10884</v>
      </c>
      <c r="AZ55" s="54">
        <v>11209</v>
      </c>
      <c r="BA55" s="54">
        <v>11544</v>
      </c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</row>
    <row r="56" spans="1:106">
      <c r="A56" s="54">
        <v>54</v>
      </c>
      <c r="B56" s="54">
        <v>550</v>
      </c>
      <c r="C56" s="54">
        <v>1453</v>
      </c>
      <c r="D56" s="54">
        <v>2778</v>
      </c>
      <c r="E56" s="54">
        <v>2850</v>
      </c>
      <c r="F56" s="54">
        <v>2924</v>
      </c>
      <c r="G56" s="54">
        <v>3000</v>
      </c>
      <c r="H56" s="54">
        <v>3078</v>
      </c>
      <c r="I56" s="54">
        <v>3165</v>
      </c>
      <c r="J56" s="54">
        <v>3255</v>
      </c>
      <c r="K56" s="54">
        <v>3348</v>
      </c>
      <c r="L56" s="54">
        <v>3445</v>
      </c>
      <c r="M56" s="54">
        <v>3546</v>
      </c>
      <c r="N56" s="54">
        <v>3652</v>
      </c>
      <c r="O56" s="54">
        <v>3761</v>
      </c>
      <c r="P56" s="54">
        <v>3873</v>
      </c>
      <c r="Q56" s="54">
        <v>3989</v>
      </c>
      <c r="R56" s="54">
        <v>4108</v>
      </c>
      <c r="S56" s="54">
        <v>4231</v>
      </c>
      <c r="T56" s="54">
        <v>4357</v>
      </c>
      <c r="U56" s="54">
        <v>4487</v>
      </c>
      <c r="V56" s="54">
        <v>4621</v>
      </c>
      <c r="W56" s="54">
        <v>4760</v>
      </c>
      <c r="X56" s="54">
        <v>4903</v>
      </c>
      <c r="Y56" s="54">
        <v>5050</v>
      </c>
      <c r="Z56" s="54">
        <v>5201</v>
      </c>
      <c r="AA56" s="54">
        <v>5357</v>
      </c>
      <c r="AB56" s="54">
        <v>5518</v>
      </c>
      <c r="AC56" s="54">
        <v>5683</v>
      </c>
      <c r="AD56" s="54">
        <v>5854</v>
      </c>
      <c r="AE56" s="54">
        <v>6029</v>
      </c>
      <c r="AF56" s="54">
        <v>6210</v>
      </c>
      <c r="AG56" s="54">
        <v>6396</v>
      </c>
      <c r="AH56" s="54">
        <v>6588</v>
      </c>
      <c r="AI56" s="54">
        <v>6785</v>
      </c>
      <c r="AJ56" s="54">
        <v>6989</v>
      </c>
      <c r="AK56" s="54">
        <v>7198</v>
      </c>
      <c r="AL56" s="54">
        <v>7414</v>
      </c>
      <c r="AM56" s="54">
        <v>7636</v>
      </c>
      <c r="AN56" s="54">
        <v>7865</v>
      </c>
      <c r="AO56" s="54">
        <v>8101</v>
      </c>
      <c r="AP56" s="54">
        <v>8344</v>
      </c>
      <c r="AQ56" s="54">
        <v>8594</v>
      </c>
      <c r="AR56" s="54">
        <v>8851</v>
      </c>
      <c r="AS56" s="54">
        <v>9116</v>
      </c>
      <c r="AT56" s="54">
        <v>9389</v>
      </c>
      <c r="AU56" s="54">
        <v>9670</v>
      </c>
      <c r="AV56" s="54">
        <v>9960</v>
      </c>
      <c r="AW56" s="54">
        <v>10258</v>
      </c>
      <c r="AX56" s="54">
        <v>10565</v>
      </c>
      <c r="AY56" s="54">
        <v>10881</v>
      </c>
      <c r="AZ56" s="54">
        <v>11206</v>
      </c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</row>
    <row r="57" spans="1:106">
      <c r="A57" s="54">
        <v>55</v>
      </c>
      <c r="B57" s="54">
        <v>550</v>
      </c>
      <c r="C57" s="54">
        <v>1452</v>
      </c>
      <c r="D57" s="54">
        <v>2777</v>
      </c>
      <c r="E57" s="54">
        <v>2848</v>
      </c>
      <c r="F57" s="54">
        <v>2921</v>
      </c>
      <c r="G57" s="54">
        <v>2996</v>
      </c>
      <c r="H57" s="54">
        <v>3079</v>
      </c>
      <c r="I57" s="54">
        <v>3165</v>
      </c>
      <c r="J57" s="54">
        <v>3255</v>
      </c>
      <c r="K57" s="54">
        <v>3347</v>
      </c>
      <c r="L57" s="54">
        <v>3444</v>
      </c>
      <c r="M57" s="54">
        <v>3545</v>
      </c>
      <c r="N57" s="54">
        <v>3651</v>
      </c>
      <c r="O57" s="54">
        <v>3760</v>
      </c>
      <c r="P57" s="54">
        <v>3872</v>
      </c>
      <c r="Q57" s="54">
        <v>3987</v>
      </c>
      <c r="R57" s="54">
        <v>4107</v>
      </c>
      <c r="S57" s="54">
        <v>4229</v>
      </c>
      <c r="T57" s="54">
        <v>4356</v>
      </c>
      <c r="U57" s="54">
        <v>4486</v>
      </c>
      <c r="V57" s="54">
        <v>4620</v>
      </c>
      <c r="W57" s="54">
        <v>4759</v>
      </c>
      <c r="X57" s="54">
        <v>4902</v>
      </c>
      <c r="Y57" s="54">
        <v>5049</v>
      </c>
      <c r="Z57" s="54">
        <v>5200</v>
      </c>
      <c r="AA57" s="54">
        <v>5356</v>
      </c>
      <c r="AB57" s="54">
        <v>5516</v>
      </c>
      <c r="AC57" s="54">
        <v>5682</v>
      </c>
      <c r="AD57" s="54">
        <v>5852</v>
      </c>
      <c r="AE57" s="54">
        <v>6028</v>
      </c>
      <c r="AF57" s="54">
        <v>6209</v>
      </c>
      <c r="AG57" s="54">
        <v>6395</v>
      </c>
      <c r="AH57" s="54">
        <v>6586</v>
      </c>
      <c r="AI57" s="54">
        <v>6784</v>
      </c>
      <c r="AJ57" s="54">
        <v>6987</v>
      </c>
      <c r="AK57" s="54">
        <v>7197</v>
      </c>
      <c r="AL57" s="54">
        <v>7412</v>
      </c>
      <c r="AM57" s="54">
        <v>7634</v>
      </c>
      <c r="AN57" s="54">
        <v>7863</v>
      </c>
      <c r="AO57" s="54">
        <v>8099</v>
      </c>
      <c r="AP57" s="54">
        <v>8341</v>
      </c>
      <c r="AQ57" s="54">
        <v>8591</v>
      </c>
      <c r="AR57" s="54">
        <v>8849</v>
      </c>
      <c r="AS57" s="54">
        <v>9114</v>
      </c>
      <c r="AT57" s="54">
        <v>9387</v>
      </c>
      <c r="AU57" s="54">
        <v>9668</v>
      </c>
      <c r="AV57" s="54">
        <v>9957</v>
      </c>
      <c r="AW57" s="54">
        <v>10255</v>
      </c>
      <c r="AX57" s="54">
        <v>10562</v>
      </c>
      <c r="AY57" s="54">
        <v>10878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</row>
    <row r="58" spans="1:106">
      <c r="A58" s="54">
        <v>56</v>
      </c>
      <c r="B58" s="54">
        <v>549</v>
      </c>
      <c r="C58" s="54">
        <v>1451</v>
      </c>
      <c r="D58" s="54">
        <v>2775</v>
      </c>
      <c r="E58" s="54">
        <v>2845</v>
      </c>
      <c r="F58" s="54">
        <v>2917</v>
      </c>
      <c r="G58" s="54">
        <v>2997</v>
      </c>
      <c r="H58" s="54">
        <v>3080</v>
      </c>
      <c r="I58" s="54">
        <v>3166</v>
      </c>
      <c r="J58" s="54">
        <v>3254</v>
      </c>
      <c r="K58" s="54">
        <v>3347</v>
      </c>
      <c r="L58" s="54">
        <v>3443</v>
      </c>
      <c r="M58" s="54">
        <v>3543</v>
      </c>
      <c r="N58" s="54">
        <v>3649</v>
      </c>
      <c r="O58" s="54">
        <v>3758</v>
      </c>
      <c r="P58" s="54">
        <v>3870</v>
      </c>
      <c r="Q58" s="54">
        <v>3986</v>
      </c>
      <c r="R58" s="54">
        <v>4105</v>
      </c>
      <c r="S58" s="54">
        <v>4227</v>
      </c>
      <c r="T58" s="54">
        <v>4354</v>
      </c>
      <c r="U58" s="54">
        <v>4484</v>
      </c>
      <c r="V58" s="54">
        <v>4619</v>
      </c>
      <c r="W58" s="54">
        <v>4757</v>
      </c>
      <c r="X58" s="54">
        <v>4900</v>
      </c>
      <c r="Y58" s="54">
        <v>5047</v>
      </c>
      <c r="Z58" s="54">
        <v>5198</v>
      </c>
      <c r="AA58" s="54">
        <v>5354</v>
      </c>
      <c r="AB58" s="54">
        <v>5515</v>
      </c>
      <c r="AC58" s="54">
        <v>5680</v>
      </c>
      <c r="AD58" s="54">
        <v>5850</v>
      </c>
      <c r="AE58" s="54">
        <v>6026</v>
      </c>
      <c r="AF58" s="54">
        <v>6207</v>
      </c>
      <c r="AG58" s="54">
        <v>6393</v>
      </c>
      <c r="AH58" s="54">
        <v>6584</v>
      </c>
      <c r="AI58" s="54">
        <v>6782</v>
      </c>
      <c r="AJ58" s="54">
        <v>6985</v>
      </c>
      <c r="AK58" s="54">
        <v>7194</v>
      </c>
      <c r="AL58" s="54">
        <v>7410</v>
      </c>
      <c r="AM58" s="54">
        <v>7632</v>
      </c>
      <c r="AN58" s="54">
        <v>7861</v>
      </c>
      <c r="AO58" s="54">
        <v>8096</v>
      </c>
      <c r="AP58" s="54">
        <v>8339</v>
      </c>
      <c r="AQ58" s="54">
        <v>8588</v>
      </c>
      <c r="AR58" s="54">
        <v>8846</v>
      </c>
      <c r="AS58" s="54">
        <v>9110</v>
      </c>
      <c r="AT58" s="54">
        <v>9383</v>
      </c>
      <c r="AU58" s="54">
        <v>9664</v>
      </c>
      <c r="AV58" s="54">
        <v>9953</v>
      </c>
      <c r="AW58" s="54">
        <v>10251</v>
      </c>
      <c r="AX58" s="54">
        <v>10557</v>
      </c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</row>
    <row r="59" spans="1:106">
      <c r="A59" s="54">
        <v>57</v>
      </c>
      <c r="B59" s="54">
        <v>549</v>
      </c>
      <c r="C59" s="54">
        <v>1451</v>
      </c>
      <c r="D59" s="54">
        <v>2773</v>
      </c>
      <c r="E59" s="54">
        <v>2842</v>
      </c>
      <c r="F59" s="54">
        <v>2919</v>
      </c>
      <c r="G59" s="54">
        <v>2999</v>
      </c>
      <c r="H59" s="54">
        <v>3081</v>
      </c>
      <c r="I59" s="54">
        <v>3166</v>
      </c>
      <c r="J59" s="54">
        <v>3254</v>
      </c>
      <c r="K59" s="54">
        <v>3346</v>
      </c>
      <c r="L59" s="54">
        <v>3441</v>
      </c>
      <c r="M59" s="54">
        <v>3541</v>
      </c>
      <c r="N59" s="54">
        <v>3647</v>
      </c>
      <c r="O59" s="54">
        <v>3756</v>
      </c>
      <c r="P59" s="54">
        <v>3868</v>
      </c>
      <c r="Q59" s="54">
        <v>3984</v>
      </c>
      <c r="R59" s="54">
        <v>4103</v>
      </c>
      <c r="S59" s="54">
        <v>4225</v>
      </c>
      <c r="T59" s="54">
        <v>4352</v>
      </c>
      <c r="U59" s="54">
        <v>4482</v>
      </c>
      <c r="V59" s="54">
        <v>4617</v>
      </c>
      <c r="W59" s="54">
        <v>4755</v>
      </c>
      <c r="X59" s="54">
        <v>4898</v>
      </c>
      <c r="Y59" s="54">
        <v>5045</v>
      </c>
      <c r="Z59" s="54">
        <v>5196</v>
      </c>
      <c r="AA59" s="54">
        <v>5352</v>
      </c>
      <c r="AB59" s="54">
        <v>5512</v>
      </c>
      <c r="AC59" s="54">
        <v>5678</v>
      </c>
      <c r="AD59" s="54">
        <v>5848</v>
      </c>
      <c r="AE59" s="54">
        <v>6023</v>
      </c>
      <c r="AF59" s="54">
        <v>6204</v>
      </c>
      <c r="AG59" s="54">
        <v>6390</v>
      </c>
      <c r="AH59" s="54">
        <v>6581</v>
      </c>
      <c r="AI59" s="54">
        <v>6779</v>
      </c>
      <c r="AJ59" s="54">
        <v>6982</v>
      </c>
      <c r="AK59" s="54">
        <v>7191</v>
      </c>
      <c r="AL59" s="54">
        <v>7406</v>
      </c>
      <c r="AM59" s="54">
        <v>7628</v>
      </c>
      <c r="AN59" s="54">
        <v>7857</v>
      </c>
      <c r="AO59" s="54">
        <v>8092</v>
      </c>
      <c r="AP59" s="54">
        <v>8335</v>
      </c>
      <c r="AQ59" s="54">
        <v>8584</v>
      </c>
      <c r="AR59" s="54">
        <v>8841</v>
      </c>
      <c r="AS59" s="54">
        <v>9106</v>
      </c>
      <c r="AT59" s="54">
        <v>9378</v>
      </c>
      <c r="AU59" s="54">
        <v>9659</v>
      </c>
      <c r="AV59" s="54">
        <v>9948</v>
      </c>
      <c r="AW59" s="54">
        <v>10246</v>
      </c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</row>
    <row r="60" spans="1:106">
      <c r="A60" s="54">
        <v>58</v>
      </c>
      <c r="B60" s="54">
        <v>549</v>
      </c>
      <c r="C60" s="54">
        <v>1450</v>
      </c>
      <c r="D60" s="54">
        <v>2771</v>
      </c>
      <c r="E60" s="54">
        <v>2845</v>
      </c>
      <c r="F60" s="54">
        <v>2922</v>
      </c>
      <c r="G60" s="54">
        <v>3000</v>
      </c>
      <c r="H60" s="54">
        <v>3082</v>
      </c>
      <c r="I60" s="54">
        <v>3166</v>
      </c>
      <c r="J60" s="54">
        <v>3253</v>
      </c>
      <c r="K60" s="54">
        <v>3344</v>
      </c>
      <c r="L60" s="54">
        <v>3439</v>
      </c>
      <c r="M60" s="54">
        <v>3539</v>
      </c>
      <c r="N60" s="54">
        <v>3644</v>
      </c>
      <c r="O60" s="54">
        <v>3753</v>
      </c>
      <c r="P60" s="54">
        <v>3865</v>
      </c>
      <c r="Q60" s="54">
        <v>3981</v>
      </c>
      <c r="R60" s="54">
        <v>4100</v>
      </c>
      <c r="S60" s="54">
        <v>4223</v>
      </c>
      <c r="T60" s="54">
        <v>4349</v>
      </c>
      <c r="U60" s="54">
        <v>4480</v>
      </c>
      <c r="V60" s="54">
        <v>4614</v>
      </c>
      <c r="W60" s="54">
        <v>4752</v>
      </c>
      <c r="X60" s="54">
        <v>4895</v>
      </c>
      <c r="Y60" s="54">
        <v>5042</v>
      </c>
      <c r="Z60" s="54">
        <v>5193</v>
      </c>
      <c r="AA60" s="54">
        <v>5349</v>
      </c>
      <c r="AB60" s="54">
        <v>5509</v>
      </c>
      <c r="AC60" s="54">
        <v>5674</v>
      </c>
      <c r="AD60" s="54">
        <v>5844</v>
      </c>
      <c r="AE60" s="54">
        <v>6020</v>
      </c>
      <c r="AF60" s="54">
        <v>6200</v>
      </c>
      <c r="AG60" s="54">
        <v>6386</v>
      </c>
      <c r="AH60" s="54">
        <v>6577</v>
      </c>
      <c r="AI60" s="54">
        <v>6774</v>
      </c>
      <c r="AJ60" s="54">
        <v>6977</v>
      </c>
      <c r="AK60" s="54">
        <v>7186</v>
      </c>
      <c r="AL60" s="54">
        <v>7402</v>
      </c>
      <c r="AM60" s="54">
        <v>7624</v>
      </c>
      <c r="AN60" s="54">
        <v>7852</v>
      </c>
      <c r="AO60" s="54">
        <v>8087</v>
      </c>
      <c r="AP60" s="54">
        <v>8329</v>
      </c>
      <c r="AQ60" s="54">
        <v>8579</v>
      </c>
      <c r="AR60" s="54">
        <v>8835</v>
      </c>
      <c r="AS60" s="54">
        <v>9100</v>
      </c>
      <c r="AT60" s="54">
        <v>9372</v>
      </c>
      <c r="AU60" s="54">
        <v>9653</v>
      </c>
      <c r="AV60" s="54">
        <v>9941</v>
      </c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</row>
    <row r="61" spans="1:106">
      <c r="A61" s="54">
        <v>59</v>
      </c>
      <c r="B61" s="54">
        <v>549</v>
      </c>
      <c r="C61" s="54">
        <v>1448</v>
      </c>
      <c r="D61" s="54">
        <v>2775</v>
      </c>
      <c r="E61" s="54">
        <v>2848</v>
      </c>
      <c r="F61" s="54">
        <v>2924</v>
      </c>
      <c r="G61" s="54">
        <v>3002</v>
      </c>
      <c r="H61" s="54">
        <v>3082</v>
      </c>
      <c r="I61" s="54">
        <v>3166</v>
      </c>
      <c r="J61" s="54">
        <v>3252</v>
      </c>
      <c r="K61" s="54">
        <v>3342</v>
      </c>
      <c r="L61" s="54">
        <v>3437</v>
      </c>
      <c r="M61" s="54">
        <v>3536</v>
      </c>
      <c r="N61" s="54">
        <v>3641</v>
      </c>
      <c r="O61" s="54">
        <v>3750</v>
      </c>
      <c r="P61" s="54">
        <v>3862</v>
      </c>
      <c r="Q61" s="54">
        <v>3977</v>
      </c>
      <c r="R61" s="54">
        <v>4096</v>
      </c>
      <c r="S61" s="54">
        <v>4219</v>
      </c>
      <c r="T61" s="54">
        <v>4346</v>
      </c>
      <c r="U61" s="54">
        <v>4476</v>
      </c>
      <c r="V61" s="54">
        <v>4610</v>
      </c>
      <c r="W61" s="54">
        <v>4749</v>
      </c>
      <c r="X61" s="54">
        <v>4891</v>
      </c>
      <c r="Y61" s="54">
        <v>5038</v>
      </c>
      <c r="Z61" s="54">
        <v>5189</v>
      </c>
      <c r="AA61" s="54">
        <v>5344</v>
      </c>
      <c r="AB61" s="54">
        <v>5505</v>
      </c>
      <c r="AC61" s="54">
        <v>5670</v>
      </c>
      <c r="AD61" s="54">
        <v>5840</v>
      </c>
      <c r="AE61" s="54">
        <v>6015</v>
      </c>
      <c r="AF61" s="54">
        <v>6195</v>
      </c>
      <c r="AG61" s="54">
        <v>6381</v>
      </c>
      <c r="AH61" s="54">
        <v>6572</v>
      </c>
      <c r="AI61" s="54">
        <v>6769</v>
      </c>
      <c r="AJ61" s="54">
        <v>6972</v>
      </c>
      <c r="AK61" s="54">
        <v>7181</v>
      </c>
      <c r="AL61" s="54">
        <v>7396</v>
      </c>
      <c r="AM61" s="54">
        <v>7617</v>
      </c>
      <c r="AN61" s="54">
        <v>7845</v>
      </c>
      <c r="AO61" s="54">
        <v>8080</v>
      </c>
      <c r="AP61" s="54">
        <v>8322</v>
      </c>
      <c r="AQ61" s="54">
        <v>8571</v>
      </c>
      <c r="AR61" s="54">
        <v>8828</v>
      </c>
      <c r="AS61" s="54">
        <v>9092</v>
      </c>
      <c r="AT61" s="54">
        <v>9364</v>
      </c>
      <c r="AU61" s="54">
        <v>9644</v>
      </c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</row>
    <row r="62" spans="1:106">
      <c r="A62" s="54">
        <v>60</v>
      </c>
      <c r="B62" s="54">
        <v>548</v>
      </c>
      <c r="C62" s="54">
        <v>1451</v>
      </c>
      <c r="D62" s="54">
        <v>2777</v>
      </c>
      <c r="E62" s="54">
        <v>2850</v>
      </c>
      <c r="F62" s="54">
        <v>2924</v>
      </c>
      <c r="G62" s="54">
        <v>3001</v>
      </c>
      <c r="H62" s="54">
        <v>3080</v>
      </c>
      <c r="I62" s="54">
        <v>3162</v>
      </c>
      <c r="J62" s="54">
        <v>3248</v>
      </c>
      <c r="K62" s="54">
        <v>3337</v>
      </c>
      <c r="L62" s="54">
        <v>3430</v>
      </c>
      <c r="M62" s="54">
        <v>3529</v>
      </c>
      <c r="N62" s="54">
        <v>3633</v>
      </c>
      <c r="O62" s="54">
        <v>3742</v>
      </c>
      <c r="P62" s="54">
        <v>3854</v>
      </c>
      <c r="Q62" s="54">
        <v>3969</v>
      </c>
      <c r="R62" s="54">
        <v>4088</v>
      </c>
      <c r="S62" s="54">
        <v>4211</v>
      </c>
      <c r="T62" s="54">
        <v>4337</v>
      </c>
      <c r="U62" s="54">
        <v>4467</v>
      </c>
      <c r="V62" s="54">
        <v>4601</v>
      </c>
      <c r="W62" s="54">
        <v>4739</v>
      </c>
      <c r="X62" s="54">
        <v>4881</v>
      </c>
      <c r="Y62" s="54">
        <v>5028</v>
      </c>
      <c r="Z62" s="54">
        <v>5178</v>
      </c>
      <c r="AA62" s="54">
        <v>5334</v>
      </c>
      <c r="AB62" s="54">
        <v>5494</v>
      </c>
      <c r="AC62" s="54">
        <v>5658</v>
      </c>
      <c r="AD62" s="54">
        <v>5828</v>
      </c>
      <c r="AE62" s="54">
        <v>6003</v>
      </c>
      <c r="AF62" s="54">
        <v>6182</v>
      </c>
      <c r="AG62" s="54">
        <v>6368</v>
      </c>
      <c r="AH62" s="54">
        <v>6559</v>
      </c>
      <c r="AI62" s="54">
        <v>6755</v>
      </c>
      <c r="AJ62" s="54">
        <v>6958</v>
      </c>
      <c r="AK62" s="54">
        <v>7166</v>
      </c>
      <c r="AL62" s="54">
        <v>7381</v>
      </c>
      <c r="AM62" s="54">
        <v>7602</v>
      </c>
      <c r="AN62" s="54">
        <v>7829</v>
      </c>
      <c r="AO62" s="54">
        <v>8064</v>
      </c>
      <c r="AP62" s="54">
        <v>8305</v>
      </c>
      <c r="AQ62" s="54">
        <v>8554</v>
      </c>
      <c r="AR62" s="54">
        <v>8810</v>
      </c>
      <c r="AS62" s="54">
        <v>9073</v>
      </c>
      <c r="AT62" s="54">
        <v>9345</v>
      </c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</row>
    <row r="63" spans="1:106">
      <c r="A63" s="54">
        <v>61</v>
      </c>
      <c r="B63" s="54">
        <v>549</v>
      </c>
      <c r="C63" s="54">
        <v>1451</v>
      </c>
      <c r="D63" s="54">
        <v>2776</v>
      </c>
      <c r="E63" s="54">
        <v>2847</v>
      </c>
      <c r="F63" s="54">
        <v>2920</v>
      </c>
      <c r="G63" s="54">
        <v>2996</v>
      </c>
      <c r="H63" s="54">
        <v>3074</v>
      </c>
      <c r="I63" s="54">
        <v>3154</v>
      </c>
      <c r="J63" s="54">
        <v>3238</v>
      </c>
      <c r="K63" s="54">
        <v>3326</v>
      </c>
      <c r="L63" s="54">
        <v>3417</v>
      </c>
      <c r="M63" s="54">
        <v>3514</v>
      </c>
      <c r="N63" s="54">
        <v>3618</v>
      </c>
      <c r="O63" s="54">
        <v>3726</v>
      </c>
      <c r="P63" s="54">
        <v>3838</v>
      </c>
      <c r="Q63" s="54">
        <v>3953</v>
      </c>
      <c r="R63" s="54">
        <v>4071</v>
      </c>
      <c r="S63" s="54">
        <v>4193</v>
      </c>
      <c r="T63" s="54">
        <v>4319</v>
      </c>
      <c r="U63" s="54">
        <v>4449</v>
      </c>
      <c r="V63" s="54">
        <v>4582</v>
      </c>
      <c r="W63" s="54">
        <v>4720</v>
      </c>
      <c r="X63" s="54">
        <v>4861</v>
      </c>
      <c r="Y63" s="54">
        <v>5007</v>
      </c>
      <c r="Z63" s="54">
        <v>5157</v>
      </c>
      <c r="AA63" s="54">
        <v>5312</v>
      </c>
      <c r="AB63" s="54">
        <v>5471</v>
      </c>
      <c r="AC63" s="54">
        <v>5635</v>
      </c>
      <c r="AD63" s="54">
        <v>5804</v>
      </c>
      <c r="AE63" s="54">
        <v>5978</v>
      </c>
      <c r="AF63" s="54">
        <v>6157</v>
      </c>
      <c r="AG63" s="54">
        <v>6341</v>
      </c>
      <c r="AH63" s="54">
        <v>6532</v>
      </c>
      <c r="AI63" s="54">
        <v>6727</v>
      </c>
      <c r="AJ63" s="54">
        <v>6929</v>
      </c>
      <c r="AK63" s="54">
        <v>7136</v>
      </c>
      <c r="AL63" s="54">
        <v>7350</v>
      </c>
      <c r="AM63" s="54">
        <v>7570</v>
      </c>
      <c r="AN63" s="54">
        <v>7797</v>
      </c>
      <c r="AO63" s="54">
        <v>8030</v>
      </c>
      <c r="AP63" s="54">
        <v>8271</v>
      </c>
      <c r="AQ63" s="54">
        <v>8518</v>
      </c>
      <c r="AR63" s="54">
        <v>8773</v>
      </c>
      <c r="AS63" s="54">
        <v>9035</v>
      </c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</row>
    <row r="64" spans="1:106">
      <c r="A64" s="54">
        <v>62</v>
      </c>
      <c r="B64" s="54">
        <v>549</v>
      </c>
      <c r="C64" s="54">
        <v>1449</v>
      </c>
      <c r="D64" s="54">
        <v>2773</v>
      </c>
      <c r="E64" s="54">
        <v>2843</v>
      </c>
      <c r="F64" s="54">
        <v>2915</v>
      </c>
      <c r="G64" s="54">
        <v>2988</v>
      </c>
      <c r="H64" s="54">
        <v>3064</v>
      </c>
      <c r="I64" s="54">
        <v>3143</v>
      </c>
      <c r="J64" s="54">
        <v>3225</v>
      </c>
      <c r="K64" s="54">
        <v>3310</v>
      </c>
      <c r="L64" s="54">
        <v>3400</v>
      </c>
      <c r="M64" s="54">
        <v>3496</v>
      </c>
      <c r="N64" s="54">
        <v>3597</v>
      </c>
      <c r="O64" s="54">
        <v>3705</v>
      </c>
      <c r="P64" s="54">
        <v>3816</v>
      </c>
      <c r="Q64" s="54">
        <v>3931</v>
      </c>
      <c r="R64" s="54">
        <v>4049</v>
      </c>
      <c r="S64" s="54">
        <v>4170</v>
      </c>
      <c r="T64" s="54">
        <v>4295</v>
      </c>
      <c r="U64" s="54">
        <v>4424</v>
      </c>
      <c r="V64" s="54">
        <v>4557</v>
      </c>
      <c r="W64" s="54">
        <v>4693</v>
      </c>
      <c r="X64" s="54">
        <v>4834</v>
      </c>
      <c r="Y64" s="54">
        <v>4979</v>
      </c>
      <c r="Z64" s="54">
        <v>5128</v>
      </c>
      <c r="AA64" s="54">
        <v>5282</v>
      </c>
      <c r="AB64" s="54">
        <v>5441</v>
      </c>
      <c r="AC64" s="54">
        <v>5604</v>
      </c>
      <c r="AD64" s="54">
        <v>5772</v>
      </c>
      <c r="AE64" s="54">
        <v>5945</v>
      </c>
      <c r="AF64" s="54">
        <v>6123</v>
      </c>
      <c r="AG64" s="54">
        <v>6306</v>
      </c>
      <c r="AH64" s="54">
        <v>6495</v>
      </c>
      <c r="AI64" s="54">
        <v>6690</v>
      </c>
      <c r="AJ64" s="54">
        <v>6890</v>
      </c>
      <c r="AK64" s="54">
        <v>7096</v>
      </c>
      <c r="AL64" s="54">
        <v>7309</v>
      </c>
      <c r="AM64" s="54">
        <v>7528</v>
      </c>
      <c r="AN64" s="54">
        <v>7753</v>
      </c>
      <c r="AO64" s="54">
        <v>7985</v>
      </c>
      <c r="AP64" s="54">
        <v>8224</v>
      </c>
      <c r="AQ64" s="54">
        <v>8470</v>
      </c>
      <c r="AR64" s="54">
        <v>8724</v>
      </c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</row>
    <row r="65" spans="1:106">
      <c r="A65" s="54">
        <v>63</v>
      </c>
      <c r="B65" s="54">
        <v>548</v>
      </c>
      <c r="C65" s="54">
        <v>1448</v>
      </c>
      <c r="D65" s="54">
        <v>2770</v>
      </c>
      <c r="E65" s="54">
        <v>2838</v>
      </c>
      <c r="F65" s="54">
        <v>2908</v>
      </c>
      <c r="G65" s="54">
        <v>2980</v>
      </c>
      <c r="H65" s="54">
        <v>3054</v>
      </c>
      <c r="I65" s="54">
        <v>3130</v>
      </c>
      <c r="J65" s="54">
        <v>3210</v>
      </c>
      <c r="K65" s="54">
        <v>3293</v>
      </c>
      <c r="L65" s="54">
        <v>3380</v>
      </c>
      <c r="M65" s="54">
        <v>3473</v>
      </c>
      <c r="N65" s="54">
        <v>3573</v>
      </c>
      <c r="O65" s="54">
        <v>3681</v>
      </c>
      <c r="P65" s="54">
        <v>3791</v>
      </c>
      <c r="Q65" s="54">
        <v>3905</v>
      </c>
      <c r="R65" s="54">
        <v>4022</v>
      </c>
      <c r="S65" s="54">
        <v>4142</v>
      </c>
      <c r="T65" s="54">
        <v>4267</v>
      </c>
      <c r="U65" s="54">
        <v>4395</v>
      </c>
      <c r="V65" s="54">
        <v>4526</v>
      </c>
      <c r="W65" s="54">
        <v>4662</v>
      </c>
      <c r="X65" s="54">
        <v>4802</v>
      </c>
      <c r="Y65" s="54">
        <v>4946</v>
      </c>
      <c r="Z65" s="54">
        <v>5094</v>
      </c>
      <c r="AA65" s="54">
        <v>5247</v>
      </c>
      <c r="AB65" s="54">
        <v>5404</v>
      </c>
      <c r="AC65" s="54">
        <v>5566</v>
      </c>
      <c r="AD65" s="54">
        <v>5733</v>
      </c>
      <c r="AE65" s="54">
        <v>5905</v>
      </c>
      <c r="AF65" s="54">
        <v>6082</v>
      </c>
      <c r="AG65" s="54">
        <v>6264</v>
      </c>
      <c r="AH65" s="54">
        <v>6451</v>
      </c>
      <c r="AI65" s="54">
        <v>6645</v>
      </c>
      <c r="AJ65" s="54">
        <v>6844</v>
      </c>
      <c r="AK65" s="54">
        <v>7049</v>
      </c>
      <c r="AL65" s="54">
        <v>7260</v>
      </c>
      <c r="AM65" s="54">
        <v>7477</v>
      </c>
      <c r="AN65" s="54">
        <v>7701</v>
      </c>
      <c r="AO65" s="54">
        <v>7931</v>
      </c>
      <c r="AP65" s="54">
        <v>8169</v>
      </c>
      <c r="AQ65" s="54">
        <v>8413</v>
      </c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</row>
    <row r="66" spans="1:106">
      <c r="A66" s="54">
        <v>64</v>
      </c>
      <c r="B66" s="54">
        <v>548</v>
      </c>
      <c r="C66" s="54">
        <v>1446</v>
      </c>
      <c r="D66" s="54">
        <v>2766</v>
      </c>
      <c r="E66" s="54">
        <v>2833</v>
      </c>
      <c r="F66" s="54">
        <v>2900</v>
      </c>
      <c r="G66" s="54">
        <v>2970</v>
      </c>
      <c r="H66" s="54">
        <v>3041</v>
      </c>
      <c r="I66" s="54">
        <v>3115</v>
      </c>
      <c r="J66" s="54">
        <v>3192</v>
      </c>
      <c r="K66" s="54">
        <v>3272</v>
      </c>
      <c r="L66" s="54">
        <v>3357</v>
      </c>
      <c r="M66" s="54">
        <v>3447</v>
      </c>
      <c r="N66" s="54">
        <v>3544</v>
      </c>
      <c r="O66" s="54">
        <v>3651</v>
      </c>
      <c r="P66" s="54">
        <v>3760</v>
      </c>
      <c r="Q66" s="54">
        <v>3873</v>
      </c>
      <c r="R66" s="54">
        <v>3989</v>
      </c>
      <c r="S66" s="54">
        <v>4109</v>
      </c>
      <c r="T66" s="54">
        <v>4232</v>
      </c>
      <c r="U66" s="54">
        <v>4359</v>
      </c>
      <c r="V66" s="54">
        <v>4489</v>
      </c>
      <c r="W66" s="54">
        <v>4624</v>
      </c>
      <c r="X66" s="54">
        <v>4763</v>
      </c>
      <c r="Y66" s="54">
        <v>4906</v>
      </c>
      <c r="Z66" s="54">
        <v>5053</v>
      </c>
      <c r="AA66" s="54">
        <v>5204</v>
      </c>
      <c r="AB66" s="54">
        <v>5360</v>
      </c>
      <c r="AC66" s="54">
        <v>5521</v>
      </c>
      <c r="AD66" s="54">
        <v>5686</v>
      </c>
      <c r="AE66" s="54">
        <v>5857</v>
      </c>
      <c r="AF66" s="54">
        <v>6032</v>
      </c>
      <c r="AG66" s="54">
        <v>6213</v>
      </c>
      <c r="AH66" s="54">
        <v>6399</v>
      </c>
      <c r="AI66" s="54">
        <v>6590</v>
      </c>
      <c r="AJ66" s="54">
        <v>6788</v>
      </c>
      <c r="AK66" s="54">
        <v>6991</v>
      </c>
      <c r="AL66" s="54">
        <v>7200</v>
      </c>
      <c r="AM66" s="54">
        <v>7416</v>
      </c>
      <c r="AN66" s="54">
        <v>7638</v>
      </c>
      <c r="AO66" s="54">
        <v>7866</v>
      </c>
      <c r="AP66" s="54">
        <v>8102</v>
      </c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</row>
    <row r="67" spans="1:106">
      <c r="A67" s="54">
        <v>65</v>
      </c>
      <c r="B67" s="54">
        <v>547</v>
      </c>
      <c r="C67" s="54">
        <v>1444</v>
      </c>
      <c r="D67" s="54">
        <v>2762</v>
      </c>
      <c r="E67" s="54">
        <v>2826</v>
      </c>
      <c r="F67" s="54">
        <v>2892</v>
      </c>
      <c r="G67" s="54">
        <v>2959</v>
      </c>
      <c r="H67" s="54">
        <v>3027</v>
      </c>
      <c r="I67" s="54">
        <v>3098</v>
      </c>
      <c r="J67" s="54">
        <v>3171</v>
      </c>
      <c r="K67" s="54">
        <v>3248</v>
      </c>
      <c r="L67" s="54">
        <v>3329</v>
      </c>
      <c r="M67" s="54">
        <v>3416</v>
      </c>
      <c r="N67" s="54">
        <v>3510</v>
      </c>
      <c r="O67" s="54">
        <v>3612</v>
      </c>
      <c r="P67" s="54">
        <v>3721</v>
      </c>
      <c r="Q67" s="54">
        <v>3832</v>
      </c>
      <c r="R67" s="54">
        <v>3947</v>
      </c>
      <c r="S67" s="54">
        <v>4065</v>
      </c>
      <c r="T67" s="54">
        <v>4187</v>
      </c>
      <c r="U67" s="54">
        <v>4313</v>
      </c>
      <c r="V67" s="54">
        <v>4442</v>
      </c>
      <c r="W67" s="54">
        <v>4575</v>
      </c>
      <c r="X67" s="54">
        <v>4713</v>
      </c>
      <c r="Y67" s="54">
        <v>4854</v>
      </c>
      <c r="Z67" s="54">
        <v>4999</v>
      </c>
      <c r="AA67" s="54">
        <v>5149</v>
      </c>
      <c r="AB67" s="54">
        <v>5303</v>
      </c>
      <c r="AC67" s="54">
        <v>5462</v>
      </c>
      <c r="AD67" s="54">
        <v>5626</v>
      </c>
      <c r="AE67" s="54">
        <v>5795</v>
      </c>
      <c r="AF67" s="54">
        <v>5968</v>
      </c>
      <c r="AG67" s="54">
        <v>6147</v>
      </c>
      <c r="AH67" s="54">
        <v>6331</v>
      </c>
      <c r="AI67" s="54">
        <v>6521</v>
      </c>
      <c r="AJ67" s="54">
        <v>6716</v>
      </c>
      <c r="AK67" s="54">
        <v>6917</v>
      </c>
      <c r="AL67" s="54">
        <v>7124</v>
      </c>
      <c r="AM67" s="54">
        <v>7337</v>
      </c>
      <c r="AN67" s="54">
        <v>7557</v>
      </c>
      <c r="AO67" s="54">
        <v>7783</v>
      </c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</row>
    <row r="68" spans="1:106">
      <c r="A68" s="54">
        <v>66</v>
      </c>
      <c r="B68" s="54">
        <v>546</v>
      </c>
      <c r="C68" s="54">
        <v>1441</v>
      </c>
      <c r="D68" s="54">
        <v>2758</v>
      </c>
      <c r="E68" s="54">
        <v>2819</v>
      </c>
      <c r="F68" s="54">
        <v>2882</v>
      </c>
      <c r="G68" s="54">
        <v>2945</v>
      </c>
      <c r="H68" s="54">
        <v>3011</v>
      </c>
      <c r="I68" s="54">
        <v>3078</v>
      </c>
      <c r="J68" s="54">
        <v>3147</v>
      </c>
      <c r="K68" s="54">
        <v>3220</v>
      </c>
      <c r="L68" s="54">
        <v>3297</v>
      </c>
      <c r="M68" s="54">
        <v>3379</v>
      </c>
      <c r="N68" s="54">
        <v>3468</v>
      </c>
      <c r="O68" s="54">
        <v>3565</v>
      </c>
      <c r="P68" s="54">
        <v>3672</v>
      </c>
      <c r="Q68" s="54">
        <v>3782</v>
      </c>
      <c r="R68" s="54">
        <v>3896</v>
      </c>
      <c r="S68" s="54">
        <v>4012</v>
      </c>
      <c r="T68" s="54">
        <v>4133</v>
      </c>
      <c r="U68" s="54">
        <v>4257</v>
      </c>
      <c r="V68" s="54">
        <v>4384</v>
      </c>
      <c r="W68" s="54">
        <v>4516</v>
      </c>
      <c r="X68" s="54">
        <v>4651</v>
      </c>
      <c r="Y68" s="54">
        <v>4791</v>
      </c>
      <c r="Z68" s="54">
        <v>4934</v>
      </c>
      <c r="AA68" s="54">
        <v>5082</v>
      </c>
      <c r="AB68" s="54">
        <v>5234</v>
      </c>
      <c r="AC68" s="54">
        <v>5391</v>
      </c>
      <c r="AD68" s="54">
        <v>5553</v>
      </c>
      <c r="AE68" s="54">
        <v>5719</v>
      </c>
      <c r="AF68" s="54">
        <v>5890</v>
      </c>
      <c r="AG68" s="54">
        <v>6067</v>
      </c>
      <c r="AH68" s="54">
        <v>6249</v>
      </c>
      <c r="AI68" s="54">
        <v>6436</v>
      </c>
      <c r="AJ68" s="54">
        <v>6628</v>
      </c>
      <c r="AK68" s="54">
        <v>6827</v>
      </c>
      <c r="AL68" s="54">
        <v>7031</v>
      </c>
      <c r="AM68" s="54">
        <v>7241</v>
      </c>
      <c r="AN68" s="54">
        <v>7458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</row>
    <row r="69" spans="1:106">
      <c r="A69" s="54">
        <v>67</v>
      </c>
      <c r="B69" s="54">
        <v>545</v>
      </c>
      <c r="C69" s="54">
        <v>1439</v>
      </c>
      <c r="D69" s="54">
        <v>2752</v>
      </c>
      <c r="E69" s="54">
        <v>2811</v>
      </c>
      <c r="F69" s="54">
        <v>2870</v>
      </c>
      <c r="G69" s="54">
        <v>2930</v>
      </c>
      <c r="H69" s="54">
        <v>2991</v>
      </c>
      <c r="I69" s="54">
        <v>3054</v>
      </c>
      <c r="J69" s="54">
        <v>3119</v>
      </c>
      <c r="K69" s="54">
        <v>3187</v>
      </c>
      <c r="L69" s="54">
        <v>3259</v>
      </c>
      <c r="M69" s="54">
        <v>3335</v>
      </c>
      <c r="N69" s="54">
        <v>3417</v>
      </c>
      <c r="O69" s="54">
        <v>3508</v>
      </c>
      <c r="P69" s="54">
        <v>3609</v>
      </c>
      <c r="Q69" s="54">
        <v>3717</v>
      </c>
      <c r="R69" s="54">
        <v>3828</v>
      </c>
      <c r="S69" s="54">
        <v>3943</v>
      </c>
      <c r="T69" s="54">
        <v>4061</v>
      </c>
      <c r="U69" s="54">
        <v>4183</v>
      </c>
      <c r="V69" s="54">
        <v>4309</v>
      </c>
      <c r="W69" s="54">
        <v>4438</v>
      </c>
      <c r="X69" s="54">
        <v>4571</v>
      </c>
      <c r="Y69" s="54">
        <v>4708</v>
      </c>
      <c r="Z69" s="54">
        <v>4849</v>
      </c>
      <c r="AA69" s="54">
        <v>4994</v>
      </c>
      <c r="AB69" s="54">
        <v>5144</v>
      </c>
      <c r="AC69" s="54">
        <v>5298</v>
      </c>
      <c r="AD69" s="54">
        <v>5457</v>
      </c>
      <c r="AE69" s="54">
        <v>5620</v>
      </c>
      <c r="AF69" s="54">
        <v>5788</v>
      </c>
      <c r="AG69" s="54">
        <v>5962</v>
      </c>
      <c r="AH69" s="54">
        <v>6140</v>
      </c>
      <c r="AI69" s="54">
        <v>6324</v>
      </c>
      <c r="AJ69" s="54">
        <v>6513</v>
      </c>
      <c r="AK69" s="54">
        <v>6708</v>
      </c>
      <c r="AL69" s="54">
        <v>6909</v>
      </c>
      <c r="AM69" s="54">
        <v>7116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</row>
    <row r="70" spans="1:106">
      <c r="A70" s="54">
        <v>68</v>
      </c>
      <c r="B70" s="54">
        <v>545</v>
      </c>
      <c r="C70" s="54">
        <v>1436</v>
      </c>
      <c r="D70" s="54">
        <v>2746</v>
      </c>
      <c r="E70" s="54">
        <v>2801</v>
      </c>
      <c r="F70" s="54">
        <v>2857</v>
      </c>
      <c r="G70" s="54">
        <v>2913</v>
      </c>
      <c r="H70" s="54">
        <v>2969</v>
      </c>
      <c r="I70" s="54">
        <v>3027</v>
      </c>
      <c r="J70" s="54">
        <v>3087</v>
      </c>
      <c r="K70" s="54">
        <v>3149</v>
      </c>
      <c r="L70" s="54">
        <v>3213</v>
      </c>
      <c r="M70" s="54">
        <v>3282</v>
      </c>
      <c r="N70" s="54">
        <v>3356</v>
      </c>
      <c r="O70" s="54">
        <v>3437</v>
      </c>
      <c r="P70" s="54">
        <v>3527</v>
      </c>
      <c r="Q70" s="54">
        <v>3630</v>
      </c>
      <c r="R70" s="54">
        <v>3739</v>
      </c>
      <c r="S70" s="54">
        <v>3851</v>
      </c>
      <c r="T70" s="54">
        <v>3967</v>
      </c>
      <c r="U70" s="54">
        <v>4086</v>
      </c>
      <c r="V70" s="54">
        <v>4208</v>
      </c>
      <c r="W70" s="54">
        <v>4334</v>
      </c>
      <c r="X70" s="54">
        <v>4464</v>
      </c>
      <c r="Y70" s="54">
        <v>4598</v>
      </c>
      <c r="Z70" s="54">
        <v>4736</v>
      </c>
      <c r="AA70" s="54">
        <v>4878</v>
      </c>
      <c r="AB70" s="54">
        <v>5024</v>
      </c>
      <c r="AC70" s="54">
        <v>5174</v>
      </c>
      <c r="AD70" s="54">
        <v>5329</v>
      </c>
      <c r="AE70" s="54">
        <v>5489</v>
      </c>
      <c r="AF70" s="54">
        <v>5653</v>
      </c>
      <c r="AG70" s="54">
        <v>5823</v>
      </c>
      <c r="AH70" s="54">
        <v>5997</v>
      </c>
      <c r="AI70" s="54">
        <v>6176</v>
      </c>
      <c r="AJ70" s="54">
        <v>6361</v>
      </c>
      <c r="AK70" s="54">
        <v>6552</v>
      </c>
      <c r="AL70" s="54">
        <v>6747</v>
      </c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</row>
    <row r="71" spans="1:106">
      <c r="A71" s="54">
        <v>69</v>
      </c>
      <c r="B71" s="54">
        <v>544</v>
      </c>
      <c r="C71" s="54">
        <v>1432</v>
      </c>
      <c r="D71" s="54">
        <v>2739</v>
      </c>
      <c r="E71" s="54">
        <v>2790</v>
      </c>
      <c r="F71" s="54">
        <v>2841</v>
      </c>
      <c r="G71" s="54">
        <v>2893</v>
      </c>
      <c r="H71" s="54">
        <v>2944</v>
      </c>
      <c r="I71" s="54">
        <v>2996</v>
      </c>
      <c r="J71" s="54">
        <v>3049</v>
      </c>
      <c r="K71" s="54">
        <v>3104</v>
      </c>
      <c r="L71" s="54">
        <v>3160</v>
      </c>
      <c r="M71" s="54">
        <v>3219</v>
      </c>
      <c r="N71" s="54">
        <v>3281</v>
      </c>
      <c r="O71" s="54">
        <v>3349</v>
      </c>
      <c r="P71" s="54">
        <v>3424</v>
      </c>
      <c r="Q71" s="54">
        <v>3510</v>
      </c>
      <c r="R71" s="54">
        <v>3609</v>
      </c>
      <c r="S71" s="54">
        <v>3717</v>
      </c>
      <c r="T71" s="54">
        <v>3829</v>
      </c>
      <c r="U71" s="54">
        <v>3943</v>
      </c>
      <c r="V71" s="54">
        <v>4062</v>
      </c>
      <c r="W71" s="54">
        <v>4183</v>
      </c>
      <c r="X71" s="54">
        <v>4309</v>
      </c>
      <c r="Y71" s="54">
        <v>4438</v>
      </c>
      <c r="Z71" s="54">
        <v>4571</v>
      </c>
      <c r="AA71" s="54">
        <v>4708</v>
      </c>
      <c r="AB71" s="54">
        <v>4849</v>
      </c>
      <c r="AC71" s="54">
        <v>4994</v>
      </c>
      <c r="AD71" s="54">
        <v>5144</v>
      </c>
      <c r="AE71" s="54">
        <v>5298</v>
      </c>
      <c r="AF71" s="54">
        <v>5456</v>
      </c>
      <c r="AG71" s="54">
        <v>5620</v>
      </c>
      <c r="AH71" s="54">
        <v>5788</v>
      </c>
      <c r="AI71" s="54">
        <v>5961</v>
      </c>
      <c r="AJ71" s="54">
        <v>6139</v>
      </c>
      <c r="AK71" s="54">
        <v>6323</v>
      </c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</row>
    <row r="72" spans="1:106">
      <c r="A72" s="54">
        <v>70</v>
      </c>
      <c r="B72" s="54">
        <v>542</v>
      </c>
      <c r="C72" s="54">
        <v>1428</v>
      </c>
      <c r="D72" s="54">
        <v>2731</v>
      </c>
      <c r="E72" s="54">
        <v>2778</v>
      </c>
      <c r="F72" s="54">
        <v>2824</v>
      </c>
      <c r="G72" s="54">
        <v>2870</v>
      </c>
      <c r="H72" s="54">
        <v>2916</v>
      </c>
      <c r="I72" s="54">
        <v>2961</v>
      </c>
      <c r="J72" s="54">
        <v>3006</v>
      </c>
      <c r="K72" s="54">
        <v>3051</v>
      </c>
      <c r="L72" s="54">
        <v>3096</v>
      </c>
      <c r="M72" s="54">
        <v>3143</v>
      </c>
      <c r="N72" s="54">
        <v>3190</v>
      </c>
      <c r="O72" s="54">
        <v>3240</v>
      </c>
      <c r="P72" s="54">
        <v>3294</v>
      </c>
      <c r="Q72" s="54">
        <v>3353</v>
      </c>
      <c r="R72" s="54">
        <v>3420</v>
      </c>
      <c r="S72" s="54">
        <v>3498</v>
      </c>
      <c r="T72" s="54">
        <v>3593</v>
      </c>
      <c r="U72" s="54">
        <v>3700</v>
      </c>
      <c r="V72" s="54">
        <v>3811</v>
      </c>
      <c r="W72" s="54">
        <v>3926</v>
      </c>
      <c r="X72" s="54">
        <v>4043</v>
      </c>
      <c r="Y72" s="54">
        <v>4164</v>
      </c>
      <c r="Z72" s="54">
        <v>4289</v>
      </c>
      <c r="AA72" s="54">
        <v>4418</v>
      </c>
      <c r="AB72" s="54">
        <v>4550</v>
      </c>
      <c r="AC72" s="54">
        <v>4686</v>
      </c>
      <c r="AD72" s="54">
        <v>4827</v>
      </c>
      <c r="AE72" s="54">
        <v>4971</v>
      </c>
      <c r="AF72" s="54">
        <v>5120</v>
      </c>
      <c r="AG72" s="54">
        <v>5273</v>
      </c>
      <c r="AH72" s="54">
        <v>5431</v>
      </c>
      <c r="AI72" s="54">
        <v>5594</v>
      </c>
      <c r="AJ72" s="54">
        <v>5761</v>
      </c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</row>
    <row r="74" spans="1:106">
      <c r="A74" s="52" t="s">
        <v>80</v>
      </c>
      <c r="B74" s="53">
        <v>1</v>
      </c>
      <c r="C74" s="53">
        <v>2</v>
      </c>
      <c r="D74" s="53">
        <v>3</v>
      </c>
      <c r="E74" s="53">
        <v>4</v>
      </c>
      <c r="F74" s="53">
        <v>5</v>
      </c>
      <c r="G74" s="53">
        <v>6</v>
      </c>
      <c r="H74" s="53">
        <v>7</v>
      </c>
      <c r="I74" s="53">
        <v>8</v>
      </c>
      <c r="J74" s="53">
        <v>9</v>
      </c>
      <c r="K74" s="53">
        <v>10</v>
      </c>
      <c r="L74" s="53">
        <v>11</v>
      </c>
      <c r="M74" s="53">
        <v>12</v>
      </c>
      <c r="N74" s="53">
        <v>13</v>
      </c>
      <c r="O74" s="53">
        <v>14</v>
      </c>
      <c r="P74" s="53">
        <v>15</v>
      </c>
      <c r="Q74" s="53">
        <v>16</v>
      </c>
      <c r="R74" s="53">
        <v>17</v>
      </c>
      <c r="S74" s="53">
        <v>18</v>
      </c>
      <c r="T74" s="53">
        <v>19</v>
      </c>
      <c r="U74" s="53">
        <v>20</v>
      </c>
      <c r="V74" s="53">
        <v>21</v>
      </c>
      <c r="W74" s="53">
        <v>22</v>
      </c>
      <c r="X74" s="53">
        <v>23</v>
      </c>
      <c r="Y74" s="53">
        <v>24</v>
      </c>
      <c r="Z74" s="53">
        <v>25</v>
      </c>
      <c r="AA74" s="53">
        <v>26</v>
      </c>
      <c r="AB74" s="53">
        <v>27</v>
      </c>
      <c r="AC74" s="53">
        <v>28</v>
      </c>
      <c r="AD74" s="53">
        <v>29</v>
      </c>
      <c r="AE74" s="53">
        <v>30</v>
      </c>
      <c r="AF74" s="53">
        <v>31</v>
      </c>
      <c r="AG74" s="53">
        <v>32</v>
      </c>
      <c r="AH74" s="53">
        <v>33</v>
      </c>
      <c r="AI74" s="53">
        <v>34</v>
      </c>
      <c r="AJ74" s="53">
        <v>35</v>
      </c>
      <c r="AK74" s="53">
        <v>36</v>
      </c>
      <c r="AL74" s="53">
        <v>37</v>
      </c>
      <c r="AM74" s="53">
        <v>38</v>
      </c>
      <c r="AN74" s="53">
        <v>39</v>
      </c>
      <c r="AO74" s="53">
        <v>40</v>
      </c>
      <c r="AP74" s="53">
        <v>41</v>
      </c>
      <c r="AQ74" s="53">
        <v>42</v>
      </c>
      <c r="AR74" s="53">
        <v>43</v>
      </c>
      <c r="AS74" s="53">
        <v>44</v>
      </c>
      <c r="AT74" s="53">
        <v>45</v>
      </c>
      <c r="AU74" s="53">
        <v>46</v>
      </c>
      <c r="AV74" s="53">
        <v>47</v>
      </c>
      <c r="AW74" s="53">
        <v>48</v>
      </c>
      <c r="AX74" s="53">
        <v>49</v>
      </c>
      <c r="AY74" s="53">
        <v>50</v>
      </c>
      <c r="AZ74" s="53">
        <v>51</v>
      </c>
      <c r="BA74" s="53">
        <v>52</v>
      </c>
      <c r="BB74" s="53">
        <v>53</v>
      </c>
      <c r="BC74" s="53">
        <v>54</v>
      </c>
      <c r="BD74" s="53">
        <v>55</v>
      </c>
      <c r="BE74" s="53">
        <v>56</v>
      </c>
      <c r="BF74" s="53">
        <v>57</v>
      </c>
      <c r="BG74" s="53">
        <v>58</v>
      </c>
      <c r="BH74" s="53">
        <v>59</v>
      </c>
      <c r="BI74" s="53">
        <v>60</v>
      </c>
      <c r="BJ74" s="53">
        <v>61</v>
      </c>
      <c r="BK74" s="53">
        <v>62</v>
      </c>
      <c r="BL74" s="53">
        <v>63</v>
      </c>
      <c r="BM74" s="53">
        <v>64</v>
      </c>
      <c r="BN74" s="53">
        <v>65</v>
      </c>
      <c r="BO74" s="53">
        <v>66</v>
      </c>
      <c r="BP74" s="53">
        <v>67</v>
      </c>
      <c r="BQ74" s="53">
        <v>68</v>
      </c>
      <c r="BR74" s="53">
        <v>69</v>
      </c>
      <c r="BS74" s="53">
        <v>70</v>
      </c>
      <c r="BT74" s="53">
        <v>71</v>
      </c>
      <c r="BU74" s="53">
        <v>72</v>
      </c>
      <c r="BV74" s="53">
        <v>73</v>
      </c>
      <c r="BW74" s="53">
        <v>74</v>
      </c>
      <c r="BX74" s="53">
        <v>75</v>
      </c>
      <c r="BY74" s="53">
        <v>76</v>
      </c>
      <c r="BZ74" s="53">
        <v>77</v>
      </c>
      <c r="CA74" s="53">
        <v>78</v>
      </c>
      <c r="CB74" s="53">
        <v>79</v>
      </c>
      <c r="CC74" s="53">
        <v>80</v>
      </c>
      <c r="CD74" s="53">
        <v>81</v>
      </c>
      <c r="CE74" s="53">
        <v>82</v>
      </c>
      <c r="CF74" s="53">
        <v>83</v>
      </c>
      <c r="CG74" s="53">
        <v>84</v>
      </c>
      <c r="CH74" s="53">
        <v>85</v>
      </c>
      <c r="CI74" s="53">
        <v>86</v>
      </c>
      <c r="CJ74" s="53">
        <v>87</v>
      </c>
      <c r="CK74" s="53">
        <v>88</v>
      </c>
      <c r="CL74" s="53">
        <v>89</v>
      </c>
      <c r="CM74" s="53">
        <v>90</v>
      </c>
      <c r="CN74" s="53">
        <v>91</v>
      </c>
      <c r="CO74" s="53">
        <v>92</v>
      </c>
      <c r="CP74" s="53">
        <v>93</v>
      </c>
      <c r="CQ74" s="53">
        <v>94</v>
      </c>
      <c r="CR74" s="53">
        <v>95</v>
      </c>
      <c r="CS74" s="53">
        <v>96</v>
      </c>
      <c r="CT74" s="53">
        <v>97</v>
      </c>
      <c r="CU74" s="53">
        <v>98</v>
      </c>
      <c r="CV74" s="53">
        <v>99</v>
      </c>
      <c r="CW74" s="53">
        <v>100</v>
      </c>
      <c r="CX74" s="53">
        <v>101</v>
      </c>
      <c r="CY74" s="53">
        <v>102</v>
      </c>
      <c r="CZ74" s="53">
        <v>103</v>
      </c>
      <c r="DA74" s="53">
        <v>104</v>
      </c>
      <c r="DB74" s="53">
        <v>105</v>
      </c>
    </row>
    <row r="75" spans="1:106">
      <c r="A75" s="54">
        <v>0</v>
      </c>
      <c r="B75" s="54">
        <v>420</v>
      </c>
      <c r="C75" s="54">
        <v>1080</v>
      </c>
      <c r="D75" s="54">
        <v>2017</v>
      </c>
      <c r="E75" s="54">
        <v>3400</v>
      </c>
      <c r="F75" s="54">
        <v>4931</v>
      </c>
      <c r="G75" s="54">
        <v>5079</v>
      </c>
      <c r="H75" s="54">
        <v>5232</v>
      </c>
      <c r="I75" s="54">
        <v>5389</v>
      </c>
      <c r="J75" s="54">
        <v>5550</v>
      </c>
      <c r="K75" s="54">
        <v>5717</v>
      </c>
      <c r="L75" s="54">
        <v>5888</v>
      </c>
      <c r="M75" s="54">
        <v>6065</v>
      </c>
      <c r="N75" s="54">
        <v>6247</v>
      </c>
      <c r="O75" s="54">
        <v>6434</v>
      </c>
      <c r="P75" s="54">
        <v>6627</v>
      </c>
      <c r="Q75" s="54">
        <v>6826</v>
      </c>
      <c r="R75" s="54">
        <v>7031</v>
      </c>
      <c r="S75" s="54">
        <v>7242</v>
      </c>
      <c r="T75" s="54">
        <v>7458</v>
      </c>
      <c r="U75" s="54">
        <v>7680</v>
      </c>
      <c r="V75" s="54">
        <v>7909</v>
      </c>
      <c r="W75" s="54">
        <v>8146</v>
      </c>
      <c r="X75" s="54">
        <v>8389</v>
      </c>
      <c r="Y75" s="54">
        <v>8640</v>
      </c>
      <c r="Z75" s="54">
        <v>8898</v>
      </c>
      <c r="AA75" s="54">
        <v>9164</v>
      </c>
      <c r="AB75" s="54">
        <v>9439</v>
      </c>
      <c r="AC75" s="54">
        <v>9721</v>
      </c>
      <c r="AD75" s="54">
        <v>10012</v>
      </c>
      <c r="AE75" s="54">
        <v>10311</v>
      </c>
      <c r="AF75" s="54">
        <v>10619</v>
      </c>
      <c r="AG75" s="54">
        <v>10937</v>
      </c>
      <c r="AH75" s="54">
        <v>11264</v>
      </c>
      <c r="AI75" s="54">
        <v>11601</v>
      </c>
      <c r="AJ75" s="54">
        <v>11949</v>
      </c>
      <c r="AK75" s="54">
        <v>12306</v>
      </c>
      <c r="AL75" s="54">
        <v>12675</v>
      </c>
      <c r="AM75" s="54">
        <v>13054</v>
      </c>
      <c r="AN75" s="54">
        <v>13445</v>
      </c>
      <c r="AO75" s="54">
        <v>13847</v>
      </c>
      <c r="AP75" s="54">
        <v>14262</v>
      </c>
      <c r="AQ75" s="54">
        <v>14689</v>
      </c>
      <c r="AR75" s="54">
        <v>15128</v>
      </c>
      <c r="AS75" s="54">
        <v>15581</v>
      </c>
      <c r="AT75" s="54">
        <v>16048</v>
      </c>
      <c r="AU75" s="54">
        <v>16529</v>
      </c>
      <c r="AV75" s="54">
        <v>17023</v>
      </c>
      <c r="AW75" s="54">
        <v>17533</v>
      </c>
      <c r="AX75" s="54">
        <v>18058</v>
      </c>
      <c r="AY75" s="54">
        <v>18599</v>
      </c>
      <c r="AZ75" s="54">
        <v>19156</v>
      </c>
      <c r="BA75" s="54">
        <v>19730</v>
      </c>
      <c r="BB75" s="54">
        <v>20321</v>
      </c>
      <c r="BC75" s="54">
        <v>20930</v>
      </c>
      <c r="BD75" s="54">
        <v>21557</v>
      </c>
      <c r="BE75" s="54">
        <v>22203</v>
      </c>
      <c r="BF75" s="54">
        <v>22868</v>
      </c>
      <c r="BG75" s="54">
        <v>23553</v>
      </c>
      <c r="BH75" s="54">
        <v>24259</v>
      </c>
      <c r="BI75" s="54">
        <v>24986</v>
      </c>
      <c r="BJ75" s="54">
        <v>25734</v>
      </c>
      <c r="BK75" s="54">
        <v>26505</v>
      </c>
      <c r="BL75" s="54">
        <v>27300</v>
      </c>
      <c r="BM75" s="54">
        <v>28118</v>
      </c>
      <c r="BN75" s="54">
        <v>28960</v>
      </c>
      <c r="BO75" s="54">
        <v>29828</v>
      </c>
      <c r="BP75" s="54">
        <v>30722</v>
      </c>
      <c r="BQ75" s="54">
        <v>31643</v>
      </c>
      <c r="BR75" s="54">
        <v>32591</v>
      </c>
      <c r="BS75" s="54">
        <v>33568</v>
      </c>
      <c r="BT75" s="54">
        <v>34574</v>
      </c>
      <c r="BU75" s="54">
        <v>35610</v>
      </c>
      <c r="BV75" s="54">
        <v>36678</v>
      </c>
      <c r="BW75" s="54">
        <v>37777</v>
      </c>
      <c r="BX75" s="54">
        <v>38909</v>
      </c>
      <c r="BY75" s="54">
        <v>40076</v>
      </c>
      <c r="BZ75" s="54">
        <v>41278</v>
      </c>
      <c r="CA75" s="54">
        <v>42516</v>
      </c>
      <c r="CB75" s="54">
        <v>43791</v>
      </c>
      <c r="CC75" s="54">
        <v>45105</v>
      </c>
      <c r="CD75" s="54">
        <v>46457</v>
      </c>
      <c r="CE75" s="54">
        <v>47851</v>
      </c>
      <c r="CF75" s="54">
        <v>49286</v>
      </c>
      <c r="CG75" s="54">
        <v>50763</v>
      </c>
      <c r="CH75" s="54">
        <v>52286</v>
      </c>
      <c r="CI75" s="54">
        <v>53853</v>
      </c>
      <c r="CJ75" s="54">
        <v>55468</v>
      </c>
      <c r="CK75" s="54">
        <v>57131</v>
      </c>
      <c r="CL75" s="54">
        <v>58844</v>
      </c>
      <c r="CM75" s="54">
        <v>60608</v>
      </c>
      <c r="CN75" s="54">
        <v>62424</v>
      </c>
      <c r="CO75" s="54">
        <v>64295</v>
      </c>
      <c r="CP75" s="54">
        <v>66222</v>
      </c>
      <c r="CQ75" s="54">
        <v>68207</v>
      </c>
      <c r="CR75" s="54">
        <v>70250</v>
      </c>
      <c r="CS75" s="54">
        <v>72355</v>
      </c>
      <c r="CT75" s="54">
        <v>74522</v>
      </c>
      <c r="CU75" s="54">
        <v>76754</v>
      </c>
      <c r="CV75" s="54">
        <v>79053</v>
      </c>
      <c r="CW75" s="54">
        <v>81420</v>
      </c>
      <c r="CX75" s="54">
        <v>83857</v>
      </c>
      <c r="CY75" s="54">
        <v>86367</v>
      </c>
      <c r="CZ75" s="54">
        <v>88951</v>
      </c>
      <c r="DA75" s="54">
        <v>91612</v>
      </c>
      <c r="DB75" s="54">
        <v>94353</v>
      </c>
    </row>
    <row r="76" spans="1:106">
      <c r="A76" s="54">
        <v>1</v>
      </c>
      <c r="B76" s="54">
        <v>420</v>
      </c>
      <c r="C76" s="54">
        <v>1081</v>
      </c>
      <c r="D76" s="54">
        <v>2017</v>
      </c>
      <c r="E76" s="54">
        <v>3400</v>
      </c>
      <c r="F76" s="54">
        <v>4932</v>
      </c>
      <c r="G76" s="54">
        <v>5080</v>
      </c>
      <c r="H76" s="54">
        <v>5232</v>
      </c>
      <c r="I76" s="54">
        <v>5389</v>
      </c>
      <c r="J76" s="54">
        <v>5551</v>
      </c>
      <c r="K76" s="54">
        <v>5717</v>
      </c>
      <c r="L76" s="54">
        <v>5889</v>
      </c>
      <c r="M76" s="54">
        <v>6065</v>
      </c>
      <c r="N76" s="54">
        <v>6247</v>
      </c>
      <c r="O76" s="54">
        <v>6435</v>
      </c>
      <c r="P76" s="54">
        <v>6628</v>
      </c>
      <c r="Q76" s="54">
        <v>6827</v>
      </c>
      <c r="R76" s="54">
        <v>7031</v>
      </c>
      <c r="S76" s="54">
        <v>7241</v>
      </c>
      <c r="T76" s="54">
        <v>7456</v>
      </c>
      <c r="U76" s="54">
        <v>7679</v>
      </c>
      <c r="V76" s="54">
        <v>7908</v>
      </c>
      <c r="W76" s="54">
        <v>8144</v>
      </c>
      <c r="X76" s="54">
        <v>8388</v>
      </c>
      <c r="Y76" s="54">
        <v>8638</v>
      </c>
      <c r="Z76" s="54">
        <v>8897</v>
      </c>
      <c r="AA76" s="54">
        <v>9163</v>
      </c>
      <c r="AB76" s="54">
        <v>9437</v>
      </c>
      <c r="AC76" s="54">
        <v>9719</v>
      </c>
      <c r="AD76" s="54">
        <v>10010</v>
      </c>
      <c r="AE76" s="54">
        <v>10309</v>
      </c>
      <c r="AF76" s="54">
        <v>10617</v>
      </c>
      <c r="AG76" s="54">
        <v>10935</v>
      </c>
      <c r="AH76" s="54">
        <v>11262</v>
      </c>
      <c r="AI76" s="54">
        <v>11599</v>
      </c>
      <c r="AJ76" s="54">
        <v>11946</v>
      </c>
      <c r="AK76" s="54">
        <v>12304</v>
      </c>
      <c r="AL76" s="54">
        <v>12672</v>
      </c>
      <c r="AM76" s="54">
        <v>13051</v>
      </c>
      <c r="AN76" s="54">
        <v>13442</v>
      </c>
      <c r="AO76" s="54">
        <v>13844</v>
      </c>
      <c r="AP76" s="54">
        <v>14259</v>
      </c>
      <c r="AQ76" s="54">
        <v>14686</v>
      </c>
      <c r="AR76" s="54">
        <v>15126</v>
      </c>
      <c r="AS76" s="54">
        <v>15578</v>
      </c>
      <c r="AT76" s="54">
        <v>16045</v>
      </c>
      <c r="AU76" s="54">
        <v>16525</v>
      </c>
      <c r="AV76" s="54">
        <v>17020</v>
      </c>
      <c r="AW76" s="54">
        <v>17530</v>
      </c>
      <c r="AX76" s="54">
        <v>18055</v>
      </c>
      <c r="AY76" s="54">
        <v>18596</v>
      </c>
      <c r="AZ76" s="54">
        <v>19153</v>
      </c>
      <c r="BA76" s="54">
        <v>19726</v>
      </c>
      <c r="BB76" s="54">
        <v>20317</v>
      </c>
      <c r="BC76" s="54">
        <v>20926</v>
      </c>
      <c r="BD76" s="54">
        <v>21553</v>
      </c>
      <c r="BE76" s="54">
        <v>22199</v>
      </c>
      <c r="BF76" s="54">
        <v>22864</v>
      </c>
      <c r="BG76" s="54">
        <v>23549</v>
      </c>
      <c r="BH76" s="54">
        <v>24254</v>
      </c>
      <c r="BI76" s="54">
        <v>24981</v>
      </c>
      <c r="BJ76" s="54">
        <v>25729</v>
      </c>
      <c r="BK76" s="54">
        <v>26500</v>
      </c>
      <c r="BL76" s="54">
        <v>27294</v>
      </c>
      <c r="BM76" s="54">
        <v>28112</v>
      </c>
      <c r="BN76" s="54">
        <v>28955</v>
      </c>
      <c r="BO76" s="54">
        <v>29823</v>
      </c>
      <c r="BP76" s="54">
        <v>30716</v>
      </c>
      <c r="BQ76" s="54">
        <v>31637</v>
      </c>
      <c r="BR76" s="54">
        <v>32585</v>
      </c>
      <c r="BS76" s="54">
        <v>33561</v>
      </c>
      <c r="BT76" s="54">
        <v>34567</v>
      </c>
      <c r="BU76" s="54">
        <v>35603</v>
      </c>
      <c r="BV76" s="54">
        <v>36670</v>
      </c>
      <c r="BW76" s="54">
        <v>37769</v>
      </c>
      <c r="BX76" s="54">
        <v>38902</v>
      </c>
      <c r="BY76" s="54">
        <v>40069</v>
      </c>
      <c r="BZ76" s="54">
        <v>41271</v>
      </c>
      <c r="CA76" s="54">
        <v>42509</v>
      </c>
      <c r="CB76" s="54">
        <v>43784</v>
      </c>
      <c r="CC76" s="54">
        <v>45097</v>
      </c>
      <c r="CD76" s="54">
        <v>46449</v>
      </c>
      <c r="CE76" s="54">
        <v>47842</v>
      </c>
      <c r="CF76" s="54">
        <v>49277</v>
      </c>
      <c r="CG76" s="54">
        <v>50754</v>
      </c>
      <c r="CH76" s="54">
        <v>52276</v>
      </c>
      <c r="CI76" s="54">
        <v>53843</v>
      </c>
      <c r="CJ76" s="54">
        <v>55458</v>
      </c>
      <c r="CK76" s="54">
        <v>57120</v>
      </c>
      <c r="CL76" s="54">
        <v>58832</v>
      </c>
      <c r="CM76" s="54">
        <v>60596</v>
      </c>
      <c r="CN76" s="54">
        <v>62412</v>
      </c>
      <c r="CO76" s="54">
        <v>64283</v>
      </c>
      <c r="CP76" s="54">
        <v>66209</v>
      </c>
      <c r="CQ76" s="54">
        <v>68193</v>
      </c>
      <c r="CR76" s="54">
        <v>70236</v>
      </c>
      <c r="CS76" s="54">
        <v>72340</v>
      </c>
      <c r="CT76" s="54">
        <v>74506</v>
      </c>
      <c r="CU76" s="54">
        <v>76737</v>
      </c>
      <c r="CV76" s="54">
        <v>79035</v>
      </c>
      <c r="CW76" s="54">
        <v>81401</v>
      </c>
      <c r="CX76" s="54">
        <v>83837</v>
      </c>
      <c r="CY76" s="54">
        <v>86346</v>
      </c>
      <c r="CZ76" s="54">
        <v>88929</v>
      </c>
      <c r="DA76" s="54">
        <v>91589</v>
      </c>
      <c r="DB76" s="54"/>
    </row>
    <row r="77" spans="1:106">
      <c r="A77" s="54">
        <v>2</v>
      </c>
      <c r="B77" s="54">
        <v>420</v>
      </c>
      <c r="C77" s="54">
        <v>1081</v>
      </c>
      <c r="D77" s="54">
        <v>2017</v>
      </c>
      <c r="E77" s="54">
        <v>3400</v>
      </c>
      <c r="F77" s="54">
        <v>4932</v>
      </c>
      <c r="G77" s="54">
        <v>5080</v>
      </c>
      <c r="H77" s="54">
        <v>5232</v>
      </c>
      <c r="I77" s="54">
        <v>5389</v>
      </c>
      <c r="J77" s="54">
        <v>5551</v>
      </c>
      <c r="K77" s="54">
        <v>5717</v>
      </c>
      <c r="L77" s="54">
        <v>5889</v>
      </c>
      <c r="M77" s="54">
        <v>6065</v>
      </c>
      <c r="N77" s="54">
        <v>6247</v>
      </c>
      <c r="O77" s="54">
        <v>6435</v>
      </c>
      <c r="P77" s="54">
        <v>6628</v>
      </c>
      <c r="Q77" s="54">
        <v>6827</v>
      </c>
      <c r="R77" s="54">
        <v>7030</v>
      </c>
      <c r="S77" s="54">
        <v>7239</v>
      </c>
      <c r="T77" s="54">
        <v>7454</v>
      </c>
      <c r="U77" s="54">
        <v>7677</v>
      </c>
      <c r="V77" s="54">
        <v>7906</v>
      </c>
      <c r="W77" s="54">
        <v>8142</v>
      </c>
      <c r="X77" s="54">
        <v>8386</v>
      </c>
      <c r="Y77" s="54">
        <v>8636</v>
      </c>
      <c r="Z77" s="54">
        <v>8894</v>
      </c>
      <c r="AA77" s="54">
        <v>9160</v>
      </c>
      <c r="AB77" s="54">
        <v>9434</v>
      </c>
      <c r="AC77" s="54">
        <v>9717</v>
      </c>
      <c r="AD77" s="54">
        <v>10007</v>
      </c>
      <c r="AE77" s="54">
        <v>10306</v>
      </c>
      <c r="AF77" s="54">
        <v>10615</v>
      </c>
      <c r="AG77" s="54">
        <v>10932</v>
      </c>
      <c r="AH77" s="54">
        <v>11259</v>
      </c>
      <c r="AI77" s="54">
        <v>11596</v>
      </c>
      <c r="AJ77" s="54">
        <v>11943</v>
      </c>
      <c r="AK77" s="54">
        <v>12301</v>
      </c>
      <c r="AL77" s="54">
        <v>12669</v>
      </c>
      <c r="AM77" s="54">
        <v>13048</v>
      </c>
      <c r="AN77" s="54">
        <v>13439</v>
      </c>
      <c r="AO77" s="54">
        <v>13841</v>
      </c>
      <c r="AP77" s="54">
        <v>14255</v>
      </c>
      <c r="AQ77" s="54">
        <v>14682</v>
      </c>
      <c r="AR77" s="54">
        <v>15122</v>
      </c>
      <c r="AS77" s="54">
        <v>15575</v>
      </c>
      <c r="AT77" s="54">
        <v>16041</v>
      </c>
      <c r="AU77" s="54">
        <v>16521</v>
      </c>
      <c r="AV77" s="54">
        <v>17016</v>
      </c>
      <c r="AW77" s="54">
        <v>17526</v>
      </c>
      <c r="AX77" s="54">
        <v>18050</v>
      </c>
      <c r="AY77" s="54">
        <v>18591</v>
      </c>
      <c r="AZ77" s="54">
        <v>19148</v>
      </c>
      <c r="BA77" s="54">
        <v>19721</v>
      </c>
      <c r="BB77" s="54">
        <v>20312</v>
      </c>
      <c r="BC77" s="54">
        <v>20921</v>
      </c>
      <c r="BD77" s="54">
        <v>21547</v>
      </c>
      <c r="BE77" s="54">
        <v>22193</v>
      </c>
      <c r="BF77" s="54">
        <v>22858</v>
      </c>
      <c r="BG77" s="54">
        <v>23543</v>
      </c>
      <c r="BH77" s="54">
        <v>24248</v>
      </c>
      <c r="BI77" s="54">
        <v>24975</v>
      </c>
      <c r="BJ77" s="54">
        <v>25723</v>
      </c>
      <c r="BK77" s="54">
        <v>26494</v>
      </c>
      <c r="BL77" s="54">
        <v>27288</v>
      </c>
      <c r="BM77" s="54">
        <v>28105</v>
      </c>
      <c r="BN77" s="54">
        <v>28948</v>
      </c>
      <c r="BO77" s="54">
        <v>29815</v>
      </c>
      <c r="BP77" s="54">
        <v>30709</v>
      </c>
      <c r="BQ77" s="54">
        <v>31629</v>
      </c>
      <c r="BR77" s="54">
        <v>32577</v>
      </c>
      <c r="BS77" s="54">
        <v>33553</v>
      </c>
      <c r="BT77" s="54">
        <v>34559</v>
      </c>
      <c r="BU77" s="54">
        <v>35594</v>
      </c>
      <c r="BV77" s="54">
        <v>36661</v>
      </c>
      <c r="BW77" s="54">
        <v>37761</v>
      </c>
      <c r="BX77" s="54">
        <v>38893</v>
      </c>
      <c r="BY77" s="54">
        <v>40060</v>
      </c>
      <c r="BZ77" s="54">
        <v>41261</v>
      </c>
      <c r="CA77" s="54">
        <v>42499</v>
      </c>
      <c r="CB77" s="54">
        <v>43773</v>
      </c>
      <c r="CC77" s="54">
        <v>45086</v>
      </c>
      <c r="CD77" s="54">
        <v>46438</v>
      </c>
      <c r="CE77" s="54">
        <v>47831</v>
      </c>
      <c r="CF77" s="54">
        <v>49265</v>
      </c>
      <c r="CG77" s="54">
        <v>50742</v>
      </c>
      <c r="CH77" s="54">
        <v>52263</v>
      </c>
      <c r="CI77" s="54">
        <v>53830</v>
      </c>
      <c r="CJ77" s="54">
        <v>55444</v>
      </c>
      <c r="CK77" s="54">
        <v>57106</v>
      </c>
      <c r="CL77" s="54">
        <v>58818</v>
      </c>
      <c r="CM77" s="54">
        <v>60581</v>
      </c>
      <c r="CN77" s="54">
        <v>62396</v>
      </c>
      <c r="CO77" s="54">
        <v>64266</v>
      </c>
      <c r="CP77" s="54">
        <v>66191</v>
      </c>
      <c r="CQ77" s="54">
        <v>68175</v>
      </c>
      <c r="CR77" s="54">
        <v>70217</v>
      </c>
      <c r="CS77" s="54">
        <v>72320</v>
      </c>
      <c r="CT77" s="54">
        <v>74485</v>
      </c>
      <c r="CU77" s="54">
        <v>76716</v>
      </c>
      <c r="CV77" s="54">
        <v>79012</v>
      </c>
      <c r="CW77" s="54">
        <v>81377</v>
      </c>
      <c r="CX77" s="54">
        <v>83812</v>
      </c>
      <c r="CY77" s="54">
        <v>86319</v>
      </c>
      <c r="CZ77" s="54">
        <v>88901</v>
      </c>
      <c r="DA77" s="54"/>
      <c r="DB77" s="54"/>
    </row>
    <row r="78" spans="1:106">
      <c r="A78" s="54">
        <v>3</v>
      </c>
      <c r="B78" s="54">
        <v>420</v>
      </c>
      <c r="C78" s="54">
        <v>1081</v>
      </c>
      <c r="D78" s="54">
        <v>2017</v>
      </c>
      <c r="E78" s="54">
        <v>3400</v>
      </c>
      <c r="F78" s="54">
        <v>4932</v>
      </c>
      <c r="G78" s="54">
        <v>5080</v>
      </c>
      <c r="H78" s="54">
        <v>5232</v>
      </c>
      <c r="I78" s="54">
        <v>5389</v>
      </c>
      <c r="J78" s="54">
        <v>5551</v>
      </c>
      <c r="K78" s="54">
        <v>5717</v>
      </c>
      <c r="L78" s="54">
        <v>5889</v>
      </c>
      <c r="M78" s="54">
        <v>6066</v>
      </c>
      <c r="N78" s="54">
        <v>6248</v>
      </c>
      <c r="O78" s="54">
        <v>6435</v>
      </c>
      <c r="P78" s="54">
        <v>6628</v>
      </c>
      <c r="Q78" s="54">
        <v>6825</v>
      </c>
      <c r="R78" s="54">
        <v>7028</v>
      </c>
      <c r="S78" s="54">
        <v>7237</v>
      </c>
      <c r="T78" s="54">
        <v>7452</v>
      </c>
      <c r="U78" s="54">
        <v>7674</v>
      </c>
      <c r="V78" s="54">
        <v>7903</v>
      </c>
      <c r="W78" s="54">
        <v>8140</v>
      </c>
      <c r="X78" s="54">
        <v>8383</v>
      </c>
      <c r="Y78" s="54">
        <v>8634</v>
      </c>
      <c r="Z78" s="54">
        <v>8892</v>
      </c>
      <c r="AA78" s="54">
        <v>9158</v>
      </c>
      <c r="AB78" s="54">
        <v>9432</v>
      </c>
      <c r="AC78" s="54">
        <v>9714</v>
      </c>
      <c r="AD78" s="54">
        <v>10004</v>
      </c>
      <c r="AE78" s="54">
        <v>10303</v>
      </c>
      <c r="AF78" s="54">
        <v>10612</v>
      </c>
      <c r="AG78" s="54">
        <v>10929</v>
      </c>
      <c r="AH78" s="54">
        <v>11256</v>
      </c>
      <c r="AI78" s="54">
        <v>11593</v>
      </c>
      <c r="AJ78" s="54">
        <v>11940</v>
      </c>
      <c r="AK78" s="54">
        <v>12297</v>
      </c>
      <c r="AL78" s="54">
        <v>12665</v>
      </c>
      <c r="AM78" s="54">
        <v>13044</v>
      </c>
      <c r="AN78" s="54">
        <v>13435</v>
      </c>
      <c r="AO78" s="54">
        <v>13837</v>
      </c>
      <c r="AP78" s="54">
        <v>14251</v>
      </c>
      <c r="AQ78" s="54">
        <v>14678</v>
      </c>
      <c r="AR78" s="54">
        <v>15117</v>
      </c>
      <c r="AS78" s="54">
        <v>15570</v>
      </c>
      <c r="AT78" s="54">
        <v>16036</v>
      </c>
      <c r="AU78" s="54">
        <v>16516</v>
      </c>
      <c r="AV78" s="54">
        <v>17011</v>
      </c>
      <c r="AW78" s="54">
        <v>17520</v>
      </c>
      <c r="AX78" s="54">
        <v>18045</v>
      </c>
      <c r="AY78" s="54">
        <v>18585</v>
      </c>
      <c r="AZ78" s="54">
        <v>19142</v>
      </c>
      <c r="BA78" s="54">
        <v>19715</v>
      </c>
      <c r="BB78" s="54">
        <v>20306</v>
      </c>
      <c r="BC78" s="54">
        <v>20914</v>
      </c>
      <c r="BD78" s="54">
        <v>21541</v>
      </c>
      <c r="BE78" s="54">
        <v>22186</v>
      </c>
      <c r="BF78" s="54">
        <v>22851</v>
      </c>
      <c r="BG78" s="54">
        <v>23536</v>
      </c>
      <c r="BH78" s="54">
        <v>24241</v>
      </c>
      <c r="BI78" s="54">
        <v>24967</v>
      </c>
      <c r="BJ78" s="54">
        <v>25715</v>
      </c>
      <c r="BK78" s="54">
        <v>26486</v>
      </c>
      <c r="BL78" s="54">
        <v>27279</v>
      </c>
      <c r="BM78" s="54">
        <v>28097</v>
      </c>
      <c r="BN78" s="54">
        <v>28939</v>
      </c>
      <c r="BO78" s="54">
        <v>29806</v>
      </c>
      <c r="BP78" s="54">
        <v>30699</v>
      </c>
      <c r="BQ78" s="54">
        <v>31619</v>
      </c>
      <c r="BR78" s="54">
        <v>32567</v>
      </c>
      <c r="BS78" s="54">
        <v>33543</v>
      </c>
      <c r="BT78" s="54">
        <v>34548</v>
      </c>
      <c r="BU78" s="54">
        <v>35583</v>
      </c>
      <c r="BV78" s="54">
        <v>36651</v>
      </c>
      <c r="BW78" s="54">
        <v>37750</v>
      </c>
      <c r="BX78" s="54">
        <v>38882</v>
      </c>
      <c r="BY78" s="54">
        <v>40048</v>
      </c>
      <c r="BZ78" s="54">
        <v>41249</v>
      </c>
      <c r="CA78" s="54">
        <v>42486</v>
      </c>
      <c r="CB78" s="54">
        <v>43761</v>
      </c>
      <c r="CC78" s="54">
        <v>45073</v>
      </c>
      <c r="CD78" s="54">
        <v>46424</v>
      </c>
      <c r="CE78" s="54">
        <v>47817</v>
      </c>
      <c r="CF78" s="54">
        <v>49250</v>
      </c>
      <c r="CG78" s="54">
        <v>50727</v>
      </c>
      <c r="CH78" s="54">
        <v>52248</v>
      </c>
      <c r="CI78" s="54">
        <v>53814</v>
      </c>
      <c r="CJ78" s="54">
        <v>55427</v>
      </c>
      <c r="CK78" s="54">
        <v>57089</v>
      </c>
      <c r="CL78" s="54">
        <v>58800</v>
      </c>
      <c r="CM78" s="54">
        <v>60562</v>
      </c>
      <c r="CN78" s="54">
        <v>62377</v>
      </c>
      <c r="CO78" s="54">
        <v>64246</v>
      </c>
      <c r="CP78" s="54">
        <v>66170</v>
      </c>
      <c r="CQ78" s="54">
        <v>68152</v>
      </c>
      <c r="CR78" s="54">
        <v>70194</v>
      </c>
      <c r="CS78" s="54">
        <v>72296</v>
      </c>
      <c r="CT78" s="54">
        <v>74460</v>
      </c>
      <c r="CU78" s="54">
        <v>76689</v>
      </c>
      <c r="CV78" s="54">
        <v>78985</v>
      </c>
      <c r="CW78" s="54">
        <v>81348</v>
      </c>
      <c r="CX78" s="54">
        <v>83782</v>
      </c>
      <c r="CY78" s="54">
        <v>86288</v>
      </c>
      <c r="CZ78" s="54"/>
      <c r="DA78" s="54"/>
      <c r="DB78" s="54"/>
    </row>
    <row r="79" spans="1:106">
      <c r="A79" s="54">
        <v>4</v>
      </c>
      <c r="B79" s="54">
        <v>420</v>
      </c>
      <c r="C79" s="54">
        <v>1081</v>
      </c>
      <c r="D79" s="54">
        <v>2017</v>
      </c>
      <c r="E79" s="54">
        <v>3400</v>
      </c>
      <c r="F79" s="54">
        <v>4932</v>
      </c>
      <c r="G79" s="54">
        <v>5080</v>
      </c>
      <c r="H79" s="54">
        <v>5232</v>
      </c>
      <c r="I79" s="54">
        <v>5389</v>
      </c>
      <c r="J79" s="54">
        <v>5551</v>
      </c>
      <c r="K79" s="54">
        <v>5717</v>
      </c>
      <c r="L79" s="54">
        <v>5889</v>
      </c>
      <c r="M79" s="54">
        <v>6066</v>
      </c>
      <c r="N79" s="54">
        <v>6248</v>
      </c>
      <c r="O79" s="54">
        <v>6435</v>
      </c>
      <c r="P79" s="54">
        <v>6626</v>
      </c>
      <c r="Q79" s="54">
        <v>6822</v>
      </c>
      <c r="R79" s="54">
        <v>7025</v>
      </c>
      <c r="S79" s="54">
        <v>7234</v>
      </c>
      <c r="T79" s="54">
        <v>7449</v>
      </c>
      <c r="U79" s="54">
        <v>7672</v>
      </c>
      <c r="V79" s="54">
        <v>7901</v>
      </c>
      <c r="W79" s="54">
        <v>8137</v>
      </c>
      <c r="X79" s="54">
        <v>8380</v>
      </c>
      <c r="Y79" s="54">
        <v>8631</v>
      </c>
      <c r="Z79" s="54">
        <v>8889</v>
      </c>
      <c r="AA79" s="54">
        <v>9154</v>
      </c>
      <c r="AB79" s="54">
        <v>9428</v>
      </c>
      <c r="AC79" s="54">
        <v>9710</v>
      </c>
      <c r="AD79" s="54">
        <v>10001</v>
      </c>
      <c r="AE79" s="54">
        <v>10300</v>
      </c>
      <c r="AF79" s="54">
        <v>10608</v>
      </c>
      <c r="AG79" s="54">
        <v>10925</v>
      </c>
      <c r="AH79" s="54">
        <v>11252</v>
      </c>
      <c r="AI79" s="54">
        <v>11589</v>
      </c>
      <c r="AJ79" s="54">
        <v>11936</v>
      </c>
      <c r="AK79" s="54">
        <v>12293</v>
      </c>
      <c r="AL79" s="54">
        <v>12661</v>
      </c>
      <c r="AM79" s="54">
        <v>13040</v>
      </c>
      <c r="AN79" s="54">
        <v>13430</v>
      </c>
      <c r="AO79" s="54">
        <v>13832</v>
      </c>
      <c r="AP79" s="54">
        <v>14246</v>
      </c>
      <c r="AQ79" s="54">
        <v>14672</v>
      </c>
      <c r="AR79" s="54">
        <v>15112</v>
      </c>
      <c r="AS79" s="54">
        <v>15564</v>
      </c>
      <c r="AT79" s="54">
        <v>16030</v>
      </c>
      <c r="AU79" s="54">
        <v>16510</v>
      </c>
      <c r="AV79" s="54">
        <v>17005</v>
      </c>
      <c r="AW79" s="54">
        <v>17514</v>
      </c>
      <c r="AX79" s="54">
        <v>18039</v>
      </c>
      <c r="AY79" s="54">
        <v>18579</v>
      </c>
      <c r="AZ79" s="54">
        <v>19135</v>
      </c>
      <c r="BA79" s="54">
        <v>19708</v>
      </c>
      <c r="BB79" s="54">
        <v>20299</v>
      </c>
      <c r="BC79" s="54">
        <v>20907</v>
      </c>
      <c r="BD79" s="54">
        <v>21533</v>
      </c>
      <c r="BE79" s="54">
        <v>22178</v>
      </c>
      <c r="BF79" s="54">
        <v>22843</v>
      </c>
      <c r="BG79" s="54">
        <v>23527</v>
      </c>
      <c r="BH79" s="54">
        <v>24232</v>
      </c>
      <c r="BI79" s="54">
        <v>24958</v>
      </c>
      <c r="BJ79" s="54">
        <v>25706</v>
      </c>
      <c r="BK79" s="54">
        <v>26476</v>
      </c>
      <c r="BL79" s="54">
        <v>27270</v>
      </c>
      <c r="BM79" s="54">
        <v>28087</v>
      </c>
      <c r="BN79" s="54">
        <v>28928</v>
      </c>
      <c r="BO79" s="54">
        <v>29795</v>
      </c>
      <c r="BP79" s="54">
        <v>30688</v>
      </c>
      <c r="BQ79" s="54">
        <v>31608</v>
      </c>
      <c r="BR79" s="54">
        <v>32555</v>
      </c>
      <c r="BS79" s="54">
        <v>33531</v>
      </c>
      <c r="BT79" s="54">
        <v>34535</v>
      </c>
      <c r="BU79" s="54">
        <v>35571</v>
      </c>
      <c r="BV79" s="54">
        <v>36638</v>
      </c>
      <c r="BW79" s="54">
        <v>37737</v>
      </c>
      <c r="BX79" s="54">
        <v>38869</v>
      </c>
      <c r="BY79" s="54">
        <v>40035</v>
      </c>
      <c r="BZ79" s="54">
        <v>41235</v>
      </c>
      <c r="CA79" s="54">
        <v>42472</v>
      </c>
      <c r="CB79" s="54">
        <v>43746</v>
      </c>
      <c r="CC79" s="54">
        <v>45057</v>
      </c>
      <c r="CD79" s="54">
        <v>46408</v>
      </c>
      <c r="CE79" s="54">
        <v>47800</v>
      </c>
      <c r="CF79" s="54">
        <v>49233</v>
      </c>
      <c r="CG79" s="54">
        <v>50709</v>
      </c>
      <c r="CH79" s="54">
        <v>52229</v>
      </c>
      <c r="CI79" s="54">
        <v>53795</v>
      </c>
      <c r="CJ79" s="54">
        <v>55407</v>
      </c>
      <c r="CK79" s="54">
        <v>57068</v>
      </c>
      <c r="CL79" s="54">
        <v>58778</v>
      </c>
      <c r="CM79" s="54">
        <v>60540</v>
      </c>
      <c r="CN79" s="54">
        <v>62354</v>
      </c>
      <c r="CO79" s="54">
        <v>64222</v>
      </c>
      <c r="CP79" s="54">
        <v>66146</v>
      </c>
      <c r="CQ79" s="54">
        <v>68127</v>
      </c>
      <c r="CR79" s="54">
        <v>70167</v>
      </c>
      <c r="CS79" s="54">
        <v>72268</v>
      </c>
      <c r="CT79" s="54">
        <v>74431</v>
      </c>
      <c r="CU79" s="54">
        <v>76659</v>
      </c>
      <c r="CV79" s="54">
        <v>78953</v>
      </c>
      <c r="CW79" s="54">
        <v>81315</v>
      </c>
      <c r="CX79" s="54">
        <v>83747</v>
      </c>
      <c r="CY79" s="54"/>
      <c r="CZ79" s="54"/>
      <c r="DA79" s="54"/>
      <c r="DB79" s="54"/>
    </row>
    <row r="80" spans="1:106">
      <c r="A80" s="54">
        <v>5</v>
      </c>
      <c r="B80" s="54">
        <v>420</v>
      </c>
      <c r="C80" s="54">
        <v>1081</v>
      </c>
      <c r="D80" s="54">
        <v>2017</v>
      </c>
      <c r="E80" s="54">
        <v>3400</v>
      </c>
      <c r="F80" s="54">
        <v>4932</v>
      </c>
      <c r="G80" s="54">
        <v>5080</v>
      </c>
      <c r="H80" s="54">
        <v>5232</v>
      </c>
      <c r="I80" s="54">
        <v>5389</v>
      </c>
      <c r="J80" s="54">
        <v>5551</v>
      </c>
      <c r="K80" s="54">
        <v>5717</v>
      </c>
      <c r="L80" s="54">
        <v>5889</v>
      </c>
      <c r="M80" s="54">
        <v>6066</v>
      </c>
      <c r="N80" s="54">
        <v>6248</v>
      </c>
      <c r="O80" s="54">
        <v>6433</v>
      </c>
      <c r="P80" s="54">
        <v>6623</v>
      </c>
      <c r="Q80" s="54">
        <v>6820</v>
      </c>
      <c r="R80" s="54">
        <v>7022</v>
      </c>
      <c r="S80" s="54">
        <v>7231</v>
      </c>
      <c r="T80" s="54">
        <v>7446</v>
      </c>
      <c r="U80" s="54">
        <v>7669</v>
      </c>
      <c r="V80" s="54">
        <v>7897</v>
      </c>
      <c r="W80" s="54">
        <v>8134</v>
      </c>
      <c r="X80" s="54">
        <v>8377</v>
      </c>
      <c r="Y80" s="54">
        <v>8627</v>
      </c>
      <c r="Z80" s="54">
        <v>8885</v>
      </c>
      <c r="AA80" s="54">
        <v>9151</v>
      </c>
      <c r="AB80" s="54">
        <v>9424</v>
      </c>
      <c r="AC80" s="54">
        <v>9706</v>
      </c>
      <c r="AD80" s="54">
        <v>9996</v>
      </c>
      <c r="AE80" s="54">
        <v>10296</v>
      </c>
      <c r="AF80" s="54">
        <v>10604</v>
      </c>
      <c r="AG80" s="54">
        <v>10921</v>
      </c>
      <c r="AH80" s="54">
        <v>11247</v>
      </c>
      <c r="AI80" s="54">
        <v>11584</v>
      </c>
      <c r="AJ80" s="54">
        <v>11931</v>
      </c>
      <c r="AK80" s="54">
        <v>12288</v>
      </c>
      <c r="AL80" s="54">
        <v>12655</v>
      </c>
      <c r="AM80" s="54">
        <v>13034</v>
      </c>
      <c r="AN80" s="54">
        <v>13424</v>
      </c>
      <c r="AO80" s="54">
        <v>13826</v>
      </c>
      <c r="AP80" s="54">
        <v>14240</v>
      </c>
      <c r="AQ80" s="54">
        <v>14667</v>
      </c>
      <c r="AR80" s="54">
        <v>15106</v>
      </c>
      <c r="AS80" s="54">
        <v>15558</v>
      </c>
      <c r="AT80" s="54">
        <v>16024</v>
      </c>
      <c r="AU80" s="54">
        <v>16504</v>
      </c>
      <c r="AV80" s="54">
        <v>16998</v>
      </c>
      <c r="AW80" s="54">
        <v>17507</v>
      </c>
      <c r="AX80" s="54">
        <v>18031</v>
      </c>
      <c r="AY80" s="54">
        <v>18571</v>
      </c>
      <c r="AZ80" s="54">
        <v>19128</v>
      </c>
      <c r="BA80" s="54">
        <v>19700</v>
      </c>
      <c r="BB80" s="54">
        <v>20291</v>
      </c>
      <c r="BC80" s="54">
        <v>20898</v>
      </c>
      <c r="BD80" s="54">
        <v>21524</v>
      </c>
      <c r="BE80" s="54">
        <v>22169</v>
      </c>
      <c r="BF80" s="54">
        <v>22833</v>
      </c>
      <c r="BG80" s="54">
        <v>23518</v>
      </c>
      <c r="BH80" s="54">
        <v>24222</v>
      </c>
      <c r="BI80" s="54">
        <v>24948</v>
      </c>
      <c r="BJ80" s="54">
        <v>25695</v>
      </c>
      <c r="BK80" s="54">
        <v>26465</v>
      </c>
      <c r="BL80" s="54">
        <v>27258</v>
      </c>
      <c r="BM80" s="54">
        <v>28075</v>
      </c>
      <c r="BN80" s="54">
        <v>28916</v>
      </c>
      <c r="BO80" s="54">
        <v>29783</v>
      </c>
      <c r="BP80" s="54">
        <v>30676</v>
      </c>
      <c r="BQ80" s="54">
        <v>31595</v>
      </c>
      <c r="BR80" s="54">
        <v>32542</v>
      </c>
      <c r="BS80" s="54">
        <v>33517</v>
      </c>
      <c r="BT80" s="54">
        <v>34522</v>
      </c>
      <c r="BU80" s="54">
        <v>35558</v>
      </c>
      <c r="BV80" s="54">
        <v>36624</v>
      </c>
      <c r="BW80" s="54">
        <v>37722</v>
      </c>
      <c r="BX80" s="54">
        <v>38854</v>
      </c>
      <c r="BY80" s="54">
        <v>40019</v>
      </c>
      <c r="BZ80" s="54">
        <v>41219</v>
      </c>
      <c r="CA80" s="54">
        <v>42455</v>
      </c>
      <c r="CB80" s="54">
        <v>43728</v>
      </c>
      <c r="CC80" s="54">
        <v>45040</v>
      </c>
      <c r="CD80" s="54">
        <v>46390</v>
      </c>
      <c r="CE80" s="54">
        <v>47781</v>
      </c>
      <c r="CF80" s="54">
        <v>49213</v>
      </c>
      <c r="CG80" s="54">
        <v>50689</v>
      </c>
      <c r="CH80" s="54">
        <v>52208</v>
      </c>
      <c r="CI80" s="54">
        <v>53773</v>
      </c>
      <c r="CJ80" s="54">
        <v>55385</v>
      </c>
      <c r="CK80" s="54">
        <v>57045</v>
      </c>
      <c r="CL80" s="54">
        <v>58754</v>
      </c>
      <c r="CM80" s="54">
        <v>60515</v>
      </c>
      <c r="CN80" s="54">
        <v>62327</v>
      </c>
      <c r="CO80" s="54">
        <v>64194</v>
      </c>
      <c r="CP80" s="54">
        <v>66117</v>
      </c>
      <c r="CQ80" s="54">
        <v>68097</v>
      </c>
      <c r="CR80" s="54">
        <v>70136</v>
      </c>
      <c r="CS80" s="54">
        <v>72235</v>
      </c>
      <c r="CT80" s="54">
        <v>74397</v>
      </c>
      <c r="CU80" s="54">
        <v>76624</v>
      </c>
      <c r="CV80" s="54">
        <v>78916</v>
      </c>
      <c r="CW80" s="54">
        <v>81277</v>
      </c>
      <c r="CX80" s="54"/>
      <c r="CY80" s="54"/>
      <c r="CZ80" s="54"/>
      <c r="DA80" s="54"/>
      <c r="DB80" s="54"/>
    </row>
    <row r="81" spans="1:106">
      <c r="A81" s="54">
        <v>6</v>
      </c>
      <c r="B81" s="54">
        <v>420</v>
      </c>
      <c r="C81" s="54">
        <v>1081</v>
      </c>
      <c r="D81" s="54">
        <v>2017</v>
      </c>
      <c r="E81" s="54">
        <v>3400</v>
      </c>
      <c r="F81" s="54">
        <v>4932</v>
      </c>
      <c r="G81" s="54">
        <v>5080</v>
      </c>
      <c r="H81" s="54">
        <v>5232</v>
      </c>
      <c r="I81" s="54">
        <v>5389</v>
      </c>
      <c r="J81" s="54">
        <v>5551</v>
      </c>
      <c r="K81" s="54">
        <v>5717</v>
      </c>
      <c r="L81" s="54">
        <v>5889</v>
      </c>
      <c r="M81" s="54">
        <v>6066</v>
      </c>
      <c r="N81" s="54">
        <v>6245</v>
      </c>
      <c r="O81" s="54">
        <v>6430</v>
      </c>
      <c r="P81" s="54">
        <v>6620</v>
      </c>
      <c r="Q81" s="54">
        <v>6817</v>
      </c>
      <c r="R81" s="54">
        <v>7019</v>
      </c>
      <c r="S81" s="54">
        <v>7228</v>
      </c>
      <c r="T81" s="54">
        <v>7443</v>
      </c>
      <c r="U81" s="54">
        <v>7665</v>
      </c>
      <c r="V81" s="54">
        <v>7894</v>
      </c>
      <c r="W81" s="54">
        <v>8130</v>
      </c>
      <c r="X81" s="54">
        <v>8373</v>
      </c>
      <c r="Y81" s="54">
        <v>8623</v>
      </c>
      <c r="Z81" s="54">
        <v>8881</v>
      </c>
      <c r="AA81" s="54">
        <v>9146</v>
      </c>
      <c r="AB81" s="54">
        <v>9420</v>
      </c>
      <c r="AC81" s="54">
        <v>9702</v>
      </c>
      <c r="AD81" s="54">
        <v>9992</v>
      </c>
      <c r="AE81" s="54">
        <v>10291</v>
      </c>
      <c r="AF81" s="54">
        <v>10599</v>
      </c>
      <c r="AG81" s="54">
        <v>10916</v>
      </c>
      <c r="AH81" s="54">
        <v>11242</v>
      </c>
      <c r="AI81" s="54">
        <v>11579</v>
      </c>
      <c r="AJ81" s="54">
        <v>11925</v>
      </c>
      <c r="AK81" s="54">
        <v>12282</v>
      </c>
      <c r="AL81" s="54">
        <v>12650</v>
      </c>
      <c r="AM81" s="54">
        <v>13028</v>
      </c>
      <c r="AN81" s="54">
        <v>13418</v>
      </c>
      <c r="AO81" s="54">
        <v>13820</v>
      </c>
      <c r="AP81" s="54">
        <v>14234</v>
      </c>
      <c r="AQ81" s="54">
        <v>14660</v>
      </c>
      <c r="AR81" s="54">
        <v>15099</v>
      </c>
      <c r="AS81" s="54">
        <v>15551</v>
      </c>
      <c r="AT81" s="54">
        <v>16016</v>
      </c>
      <c r="AU81" s="54">
        <v>16496</v>
      </c>
      <c r="AV81" s="54">
        <v>16990</v>
      </c>
      <c r="AW81" s="54">
        <v>17499</v>
      </c>
      <c r="AX81" s="54">
        <v>18023</v>
      </c>
      <c r="AY81" s="54">
        <v>18563</v>
      </c>
      <c r="AZ81" s="54">
        <v>19119</v>
      </c>
      <c r="BA81" s="54">
        <v>19691</v>
      </c>
      <c r="BB81" s="54">
        <v>20281</v>
      </c>
      <c r="BC81" s="54">
        <v>20889</v>
      </c>
      <c r="BD81" s="54">
        <v>21515</v>
      </c>
      <c r="BE81" s="54">
        <v>22159</v>
      </c>
      <c r="BF81" s="54">
        <v>22823</v>
      </c>
      <c r="BG81" s="54">
        <v>23507</v>
      </c>
      <c r="BH81" s="54">
        <v>24211</v>
      </c>
      <c r="BI81" s="54">
        <v>24936</v>
      </c>
      <c r="BJ81" s="54">
        <v>25684</v>
      </c>
      <c r="BK81" s="54">
        <v>26453</v>
      </c>
      <c r="BL81" s="54">
        <v>27246</v>
      </c>
      <c r="BM81" s="54">
        <v>28062</v>
      </c>
      <c r="BN81" s="54">
        <v>28903</v>
      </c>
      <c r="BO81" s="54">
        <v>29769</v>
      </c>
      <c r="BP81" s="54">
        <v>30661</v>
      </c>
      <c r="BQ81" s="54">
        <v>31580</v>
      </c>
      <c r="BR81" s="54">
        <v>32527</v>
      </c>
      <c r="BS81" s="54">
        <v>33502</v>
      </c>
      <c r="BT81" s="54">
        <v>34507</v>
      </c>
      <c r="BU81" s="54">
        <v>35542</v>
      </c>
      <c r="BV81" s="54">
        <v>36608</v>
      </c>
      <c r="BW81" s="54">
        <v>37706</v>
      </c>
      <c r="BX81" s="54">
        <v>38837</v>
      </c>
      <c r="BY81" s="54">
        <v>40001</v>
      </c>
      <c r="BZ81" s="54">
        <v>41201</v>
      </c>
      <c r="CA81" s="54">
        <v>42436</v>
      </c>
      <c r="CB81" s="54">
        <v>43709</v>
      </c>
      <c r="CC81" s="54">
        <v>45019</v>
      </c>
      <c r="CD81" s="54">
        <v>46369</v>
      </c>
      <c r="CE81" s="54">
        <v>47759</v>
      </c>
      <c r="CF81" s="54">
        <v>49191</v>
      </c>
      <c r="CG81" s="54">
        <v>50666</v>
      </c>
      <c r="CH81" s="54">
        <v>52184</v>
      </c>
      <c r="CI81" s="54">
        <v>53749</v>
      </c>
      <c r="CJ81" s="54">
        <v>55359</v>
      </c>
      <c r="CK81" s="54">
        <v>57018</v>
      </c>
      <c r="CL81" s="54">
        <v>58727</v>
      </c>
      <c r="CM81" s="54">
        <v>60486</v>
      </c>
      <c r="CN81" s="54">
        <v>62298</v>
      </c>
      <c r="CO81" s="54">
        <v>64164</v>
      </c>
      <c r="CP81" s="54">
        <v>66085</v>
      </c>
      <c r="CQ81" s="54">
        <v>68064</v>
      </c>
      <c r="CR81" s="54">
        <v>70101</v>
      </c>
      <c r="CS81" s="54">
        <v>72199</v>
      </c>
      <c r="CT81" s="54">
        <v>74360</v>
      </c>
      <c r="CU81" s="54">
        <v>76585</v>
      </c>
      <c r="CV81" s="54">
        <v>78875</v>
      </c>
      <c r="CW81" s="54"/>
      <c r="CX81" s="54"/>
      <c r="CY81" s="54"/>
      <c r="CZ81" s="54"/>
      <c r="DA81" s="54"/>
      <c r="DB81" s="54"/>
    </row>
    <row r="82" spans="1:106">
      <c r="A82" s="54">
        <v>7</v>
      </c>
      <c r="B82" s="54">
        <v>420</v>
      </c>
      <c r="C82" s="54">
        <v>1081</v>
      </c>
      <c r="D82" s="54">
        <v>2017</v>
      </c>
      <c r="E82" s="54">
        <v>3400</v>
      </c>
      <c r="F82" s="54">
        <v>4932</v>
      </c>
      <c r="G82" s="54">
        <v>5080</v>
      </c>
      <c r="H82" s="54">
        <v>5232</v>
      </c>
      <c r="I82" s="54">
        <v>5389</v>
      </c>
      <c r="J82" s="54">
        <v>5551</v>
      </c>
      <c r="K82" s="54">
        <v>5717</v>
      </c>
      <c r="L82" s="54">
        <v>5889</v>
      </c>
      <c r="M82" s="54">
        <v>6063</v>
      </c>
      <c r="N82" s="54">
        <v>6242</v>
      </c>
      <c r="O82" s="54">
        <v>6427</v>
      </c>
      <c r="P82" s="54">
        <v>6617</v>
      </c>
      <c r="Q82" s="54">
        <v>6813</v>
      </c>
      <c r="R82" s="54">
        <v>7016</v>
      </c>
      <c r="S82" s="54">
        <v>7224</v>
      </c>
      <c r="T82" s="54">
        <v>7439</v>
      </c>
      <c r="U82" s="54">
        <v>7661</v>
      </c>
      <c r="V82" s="54">
        <v>7890</v>
      </c>
      <c r="W82" s="54">
        <v>8126</v>
      </c>
      <c r="X82" s="54">
        <v>8369</v>
      </c>
      <c r="Y82" s="54">
        <v>8619</v>
      </c>
      <c r="Z82" s="54">
        <v>8876</v>
      </c>
      <c r="AA82" s="54">
        <v>9142</v>
      </c>
      <c r="AB82" s="54">
        <v>9415</v>
      </c>
      <c r="AC82" s="54">
        <v>9697</v>
      </c>
      <c r="AD82" s="54">
        <v>9987</v>
      </c>
      <c r="AE82" s="54">
        <v>10286</v>
      </c>
      <c r="AF82" s="54">
        <v>10593</v>
      </c>
      <c r="AG82" s="54">
        <v>10910</v>
      </c>
      <c r="AH82" s="54">
        <v>11237</v>
      </c>
      <c r="AI82" s="54">
        <v>11573</v>
      </c>
      <c r="AJ82" s="54">
        <v>11919</v>
      </c>
      <c r="AK82" s="54">
        <v>12276</v>
      </c>
      <c r="AL82" s="54">
        <v>12643</v>
      </c>
      <c r="AM82" s="54">
        <v>13022</v>
      </c>
      <c r="AN82" s="54">
        <v>13411</v>
      </c>
      <c r="AO82" s="54">
        <v>13813</v>
      </c>
      <c r="AP82" s="54">
        <v>14226</v>
      </c>
      <c r="AQ82" s="54">
        <v>14652</v>
      </c>
      <c r="AR82" s="54">
        <v>15091</v>
      </c>
      <c r="AS82" s="54">
        <v>15543</v>
      </c>
      <c r="AT82" s="54">
        <v>16008</v>
      </c>
      <c r="AU82" s="54">
        <v>16488</v>
      </c>
      <c r="AV82" s="54">
        <v>16981</v>
      </c>
      <c r="AW82" s="54">
        <v>17490</v>
      </c>
      <c r="AX82" s="54">
        <v>18014</v>
      </c>
      <c r="AY82" s="54">
        <v>18553</v>
      </c>
      <c r="AZ82" s="54">
        <v>19109</v>
      </c>
      <c r="BA82" s="54">
        <v>19681</v>
      </c>
      <c r="BB82" s="54">
        <v>20271</v>
      </c>
      <c r="BC82" s="54">
        <v>20878</v>
      </c>
      <c r="BD82" s="54">
        <v>21504</v>
      </c>
      <c r="BE82" s="54">
        <v>22148</v>
      </c>
      <c r="BF82" s="54">
        <v>22811</v>
      </c>
      <c r="BG82" s="54">
        <v>23495</v>
      </c>
      <c r="BH82" s="54">
        <v>24199</v>
      </c>
      <c r="BI82" s="54">
        <v>24924</v>
      </c>
      <c r="BJ82" s="54">
        <v>25670</v>
      </c>
      <c r="BK82" s="54">
        <v>26440</v>
      </c>
      <c r="BL82" s="54">
        <v>27232</v>
      </c>
      <c r="BM82" s="54">
        <v>28048</v>
      </c>
      <c r="BN82" s="54">
        <v>28888</v>
      </c>
      <c r="BO82" s="54">
        <v>29754</v>
      </c>
      <c r="BP82" s="54">
        <v>30646</v>
      </c>
      <c r="BQ82" s="54">
        <v>31564</v>
      </c>
      <c r="BR82" s="54">
        <v>32511</v>
      </c>
      <c r="BS82" s="54">
        <v>33486</v>
      </c>
      <c r="BT82" s="54">
        <v>34490</v>
      </c>
      <c r="BU82" s="54">
        <v>35524</v>
      </c>
      <c r="BV82" s="54">
        <v>36590</v>
      </c>
      <c r="BW82" s="54">
        <v>37687</v>
      </c>
      <c r="BX82" s="54">
        <v>38817</v>
      </c>
      <c r="BY82" s="54">
        <v>39982</v>
      </c>
      <c r="BZ82" s="54">
        <v>41180</v>
      </c>
      <c r="CA82" s="54">
        <v>42415</v>
      </c>
      <c r="CB82" s="54">
        <v>43687</v>
      </c>
      <c r="CC82" s="54">
        <v>44997</v>
      </c>
      <c r="CD82" s="54">
        <v>46346</v>
      </c>
      <c r="CE82" s="54">
        <v>47735</v>
      </c>
      <c r="CF82" s="54">
        <v>49166</v>
      </c>
      <c r="CG82" s="54">
        <v>50640</v>
      </c>
      <c r="CH82" s="54">
        <v>52158</v>
      </c>
      <c r="CI82" s="54">
        <v>53721</v>
      </c>
      <c r="CJ82" s="54">
        <v>55331</v>
      </c>
      <c r="CK82" s="54">
        <v>56989</v>
      </c>
      <c r="CL82" s="54">
        <v>58696</v>
      </c>
      <c r="CM82" s="54">
        <v>60454</v>
      </c>
      <c r="CN82" s="54">
        <v>62265</v>
      </c>
      <c r="CO82" s="54">
        <v>64129</v>
      </c>
      <c r="CP82" s="54">
        <v>66049</v>
      </c>
      <c r="CQ82" s="54">
        <v>68027</v>
      </c>
      <c r="CR82" s="54">
        <v>70063</v>
      </c>
      <c r="CS82" s="54">
        <v>72159</v>
      </c>
      <c r="CT82" s="54">
        <v>74318</v>
      </c>
      <c r="CU82" s="54">
        <v>76541</v>
      </c>
      <c r="CV82" s="54"/>
      <c r="CW82" s="54"/>
      <c r="CX82" s="54"/>
      <c r="CY82" s="54"/>
      <c r="CZ82" s="54"/>
      <c r="DA82" s="54"/>
      <c r="DB82" s="54"/>
    </row>
    <row r="83" spans="1:106">
      <c r="A83" s="54">
        <v>8</v>
      </c>
      <c r="B83" s="54">
        <v>420</v>
      </c>
      <c r="C83" s="54">
        <v>1081</v>
      </c>
      <c r="D83" s="54">
        <v>2017</v>
      </c>
      <c r="E83" s="54">
        <v>3400</v>
      </c>
      <c r="F83" s="54">
        <v>4932</v>
      </c>
      <c r="G83" s="54">
        <v>5080</v>
      </c>
      <c r="H83" s="54">
        <v>5232</v>
      </c>
      <c r="I83" s="54">
        <v>5389</v>
      </c>
      <c r="J83" s="54">
        <v>5551</v>
      </c>
      <c r="K83" s="54">
        <v>5717</v>
      </c>
      <c r="L83" s="54">
        <v>5886</v>
      </c>
      <c r="M83" s="54">
        <v>6060</v>
      </c>
      <c r="N83" s="54">
        <v>6239</v>
      </c>
      <c r="O83" s="54">
        <v>6423</v>
      </c>
      <c r="P83" s="54">
        <v>6613</v>
      </c>
      <c r="Q83" s="54">
        <v>6810</v>
      </c>
      <c r="R83" s="54">
        <v>7012</v>
      </c>
      <c r="S83" s="54">
        <v>7220</v>
      </c>
      <c r="T83" s="54">
        <v>7435</v>
      </c>
      <c r="U83" s="54">
        <v>7657</v>
      </c>
      <c r="V83" s="54">
        <v>7885</v>
      </c>
      <c r="W83" s="54">
        <v>8121</v>
      </c>
      <c r="X83" s="54">
        <v>8364</v>
      </c>
      <c r="Y83" s="54">
        <v>8614</v>
      </c>
      <c r="Z83" s="54">
        <v>8871</v>
      </c>
      <c r="AA83" s="54">
        <v>9137</v>
      </c>
      <c r="AB83" s="54">
        <v>9410</v>
      </c>
      <c r="AC83" s="54">
        <v>9691</v>
      </c>
      <c r="AD83" s="54">
        <v>9981</v>
      </c>
      <c r="AE83" s="54">
        <v>10280</v>
      </c>
      <c r="AF83" s="54">
        <v>10587</v>
      </c>
      <c r="AG83" s="54">
        <v>10904</v>
      </c>
      <c r="AH83" s="54">
        <v>11230</v>
      </c>
      <c r="AI83" s="54">
        <v>11566</v>
      </c>
      <c r="AJ83" s="54">
        <v>11912</v>
      </c>
      <c r="AK83" s="54">
        <v>12269</v>
      </c>
      <c r="AL83" s="54">
        <v>12636</v>
      </c>
      <c r="AM83" s="54">
        <v>13014</v>
      </c>
      <c r="AN83" s="54">
        <v>13404</v>
      </c>
      <c r="AO83" s="54">
        <v>13805</v>
      </c>
      <c r="AP83" s="54">
        <v>14218</v>
      </c>
      <c r="AQ83" s="54">
        <v>14644</v>
      </c>
      <c r="AR83" s="54">
        <v>15082</v>
      </c>
      <c r="AS83" s="54">
        <v>15534</v>
      </c>
      <c r="AT83" s="54">
        <v>15999</v>
      </c>
      <c r="AU83" s="54">
        <v>16478</v>
      </c>
      <c r="AV83" s="54">
        <v>16972</v>
      </c>
      <c r="AW83" s="54">
        <v>17480</v>
      </c>
      <c r="AX83" s="54">
        <v>18004</v>
      </c>
      <c r="AY83" s="54">
        <v>18543</v>
      </c>
      <c r="AZ83" s="54">
        <v>19098</v>
      </c>
      <c r="BA83" s="54">
        <v>19670</v>
      </c>
      <c r="BB83" s="54">
        <v>20259</v>
      </c>
      <c r="BC83" s="54">
        <v>20866</v>
      </c>
      <c r="BD83" s="54">
        <v>21491</v>
      </c>
      <c r="BE83" s="54">
        <v>22135</v>
      </c>
      <c r="BF83" s="54">
        <v>22798</v>
      </c>
      <c r="BG83" s="54">
        <v>23481</v>
      </c>
      <c r="BH83" s="54">
        <v>24185</v>
      </c>
      <c r="BI83" s="54">
        <v>24910</v>
      </c>
      <c r="BJ83" s="54">
        <v>25656</v>
      </c>
      <c r="BK83" s="54">
        <v>26425</v>
      </c>
      <c r="BL83" s="54">
        <v>27216</v>
      </c>
      <c r="BM83" s="54">
        <v>28032</v>
      </c>
      <c r="BN83" s="54">
        <v>28872</v>
      </c>
      <c r="BO83" s="54">
        <v>29737</v>
      </c>
      <c r="BP83" s="54">
        <v>30628</v>
      </c>
      <c r="BQ83" s="54">
        <v>31547</v>
      </c>
      <c r="BR83" s="54">
        <v>32493</v>
      </c>
      <c r="BS83" s="54">
        <v>33467</v>
      </c>
      <c r="BT83" s="54">
        <v>34471</v>
      </c>
      <c r="BU83" s="54">
        <v>35505</v>
      </c>
      <c r="BV83" s="54">
        <v>36570</v>
      </c>
      <c r="BW83" s="54">
        <v>37667</v>
      </c>
      <c r="BX83" s="54">
        <v>38796</v>
      </c>
      <c r="BY83" s="54">
        <v>39960</v>
      </c>
      <c r="BZ83" s="54">
        <v>41158</v>
      </c>
      <c r="CA83" s="54">
        <v>42392</v>
      </c>
      <c r="CB83" s="54">
        <v>43663</v>
      </c>
      <c r="CC83" s="54">
        <v>44972</v>
      </c>
      <c r="CD83" s="54">
        <v>46320</v>
      </c>
      <c r="CE83" s="54">
        <v>47709</v>
      </c>
      <c r="CF83" s="54">
        <v>49139</v>
      </c>
      <c r="CG83" s="54">
        <v>50611</v>
      </c>
      <c r="CH83" s="54">
        <v>52128</v>
      </c>
      <c r="CI83" s="54">
        <v>53690</v>
      </c>
      <c r="CJ83" s="54">
        <v>55299</v>
      </c>
      <c r="CK83" s="54">
        <v>56956</v>
      </c>
      <c r="CL83" s="54">
        <v>58662</v>
      </c>
      <c r="CM83" s="54">
        <v>60419</v>
      </c>
      <c r="CN83" s="54">
        <v>62228</v>
      </c>
      <c r="CO83" s="54">
        <v>64091</v>
      </c>
      <c r="CP83" s="54">
        <v>66010</v>
      </c>
      <c r="CQ83" s="54">
        <v>67985</v>
      </c>
      <c r="CR83" s="54">
        <v>70020</v>
      </c>
      <c r="CS83" s="54">
        <v>72115</v>
      </c>
      <c r="CT83" s="54">
        <v>74272</v>
      </c>
      <c r="CU83" s="54"/>
      <c r="CV83" s="54"/>
      <c r="CW83" s="54"/>
      <c r="CX83" s="54"/>
      <c r="CY83" s="54"/>
      <c r="CZ83" s="54"/>
      <c r="DA83" s="54"/>
      <c r="DB83" s="54"/>
    </row>
    <row r="84" spans="1:106">
      <c r="A84" s="54">
        <v>9</v>
      </c>
      <c r="B84" s="54">
        <v>420</v>
      </c>
      <c r="C84" s="54">
        <v>1081</v>
      </c>
      <c r="D84" s="54">
        <v>2017</v>
      </c>
      <c r="E84" s="54">
        <v>3400</v>
      </c>
      <c r="F84" s="54">
        <v>4932</v>
      </c>
      <c r="G84" s="54">
        <v>5080</v>
      </c>
      <c r="H84" s="54">
        <v>5232</v>
      </c>
      <c r="I84" s="54">
        <v>5389</v>
      </c>
      <c r="J84" s="54">
        <v>5551</v>
      </c>
      <c r="K84" s="54">
        <v>5714</v>
      </c>
      <c r="L84" s="54">
        <v>5883</v>
      </c>
      <c r="M84" s="54">
        <v>6056</v>
      </c>
      <c r="N84" s="54">
        <v>6235</v>
      </c>
      <c r="O84" s="54">
        <v>6419</v>
      </c>
      <c r="P84" s="54">
        <v>6609</v>
      </c>
      <c r="Q84" s="54">
        <v>6805</v>
      </c>
      <c r="R84" s="54">
        <v>7007</v>
      </c>
      <c r="S84" s="54">
        <v>7216</v>
      </c>
      <c r="T84" s="54">
        <v>7431</v>
      </c>
      <c r="U84" s="54">
        <v>7652</v>
      </c>
      <c r="V84" s="54">
        <v>7880</v>
      </c>
      <c r="W84" s="54">
        <v>8116</v>
      </c>
      <c r="X84" s="54">
        <v>8359</v>
      </c>
      <c r="Y84" s="54">
        <v>8608</v>
      </c>
      <c r="Z84" s="54">
        <v>8866</v>
      </c>
      <c r="AA84" s="54">
        <v>9131</v>
      </c>
      <c r="AB84" s="54">
        <v>9404</v>
      </c>
      <c r="AC84" s="54">
        <v>9685</v>
      </c>
      <c r="AD84" s="54">
        <v>9975</v>
      </c>
      <c r="AE84" s="54">
        <v>10273</v>
      </c>
      <c r="AF84" s="54">
        <v>10581</v>
      </c>
      <c r="AG84" s="54">
        <v>10897</v>
      </c>
      <c r="AH84" s="54">
        <v>11223</v>
      </c>
      <c r="AI84" s="54">
        <v>11559</v>
      </c>
      <c r="AJ84" s="54">
        <v>11905</v>
      </c>
      <c r="AK84" s="54">
        <v>12261</v>
      </c>
      <c r="AL84" s="54">
        <v>12628</v>
      </c>
      <c r="AM84" s="54">
        <v>13006</v>
      </c>
      <c r="AN84" s="54">
        <v>13395</v>
      </c>
      <c r="AO84" s="54">
        <v>13796</v>
      </c>
      <c r="AP84" s="54">
        <v>14209</v>
      </c>
      <c r="AQ84" s="54">
        <v>14635</v>
      </c>
      <c r="AR84" s="54">
        <v>15073</v>
      </c>
      <c r="AS84" s="54">
        <v>15524</v>
      </c>
      <c r="AT84" s="54">
        <v>15989</v>
      </c>
      <c r="AU84" s="54">
        <v>16468</v>
      </c>
      <c r="AV84" s="54">
        <v>16961</v>
      </c>
      <c r="AW84" s="54">
        <v>17469</v>
      </c>
      <c r="AX84" s="54">
        <v>17992</v>
      </c>
      <c r="AY84" s="54">
        <v>18531</v>
      </c>
      <c r="AZ84" s="54">
        <v>19086</v>
      </c>
      <c r="BA84" s="54">
        <v>19658</v>
      </c>
      <c r="BB84" s="54">
        <v>20247</v>
      </c>
      <c r="BC84" s="54">
        <v>20853</v>
      </c>
      <c r="BD84" s="54">
        <v>21478</v>
      </c>
      <c r="BE84" s="54">
        <v>22121</v>
      </c>
      <c r="BF84" s="54">
        <v>22784</v>
      </c>
      <c r="BG84" s="54">
        <v>23467</v>
      </c>
      <c r="BH84" s="54">
        <v>24170</v>
      </c>
      <c r="BI84" s="54">
        <v>24894</v>
      </c>
      <c r="BJ84" s="54">
        <v>25640</v>
      </c>
      <c r="BK84" s="54">
        <v>26408</v>
      </c>
      <c r="BL84" s="54">
        <v>27199</v>
      </c>
      <c r="BM84" s="54">
        <v>28014</v>
      </c>
      <c r="BN84" s="54">
        <v>28854</v>
      </c>
      <c r="BO84" s="54">
        <v>29718</v>
      </c>
      <c r="BP84" s="54">
        <v>30610</v>
      </c>
      <c r="BQ84" s="54">
        <v>31528</v>
      </c>
      <c r="BR84" s="54">
        <v>32473</v>
      </c>
      <c r="BS84" s="54">
        <v>33447</v>
      </c>
      <c r="BT84" s="54">
        <v>34450</v>
      </c>
      <c r="BU84" s="54">
        <v>35484</v>
      </c>
      <c r="BV84" s="54">
        <v>36548</v>
      </c>
      <c r="BW84" s="54">
        <v>37644</v>
      </c>
      <c r="BX84" s="54">
        <v>38773</v>
      </c>
      <c r="BY84" s="54">
        <v>39935</v>
      </c>
      <c r="BZ84" s="54">
        <v>41133</v>
      </c>
      <c r="CA84" s="54">
        <v>42366</v>
      </c>
      <c r="CB84" s="54">
        <v>43636</v>
      </c>
      <c r="CC84" s="54">
        <v>44944</v>
      </c>
      <c r="CD84" s="54">
        <v>46291</v>
      </c>
      <c r="CE84" s="54">
        <v>47679</v>
      </c>
      <c r="CF84" s="54">
        <v>49108</v>
      </c>
      <c r="CG84" s="54">
        <v>50580</v>
      </c>
      <c r="CH84" s="54">
        <v>52095</v>
      </c>
      <c r="CI84" s="54">
        <v>53656</v>
      </c>
      <c r="CJ84" s="54">
        <v>55264</v>
      </c>
      <c r="CK84" s="54">
        <v>56919</v>
      </c>
      <c r="CL84" s="54">
        <v>58624</v>
      </c>
      <c r="CM84" s="54">
        <v>60380</v>
      </c>
      <c r="CN84" s="54">
        <v>62187</v>
      </c>
      <c r="CO84" s="54">
        <v>64049</v>
      </c>
      <c r="CP84" s="54">
        <v>65966</v>
      </c>
      <c r="CQ84" s="54">
        <v>67940</v>
      </c>
      <c r="CR84" s="54">
        <v>69973</v>
      </c>
      <c r="CS84" s="54">
        <v>72065</v>
      </c>
      <c r="CT84" s="54"/>
      <c r="CU84" s="54"/>
      <c r="CV84" s="54"/>
      <c r="CW84" s="54"/>
      <c r="CX84" s="54"/>
      <c r="CY84" s="54"/>
      <c r="CZ84" s="54"/>
      <c r="DA84" s="54"/>
      <c r="DB84" s="54"/>
    </row>
    <row r="85" spans="1:106">
      <c r="A85" s="54">
        <v>10</v>
      </c>
      <c r="B85" s="54">
        <v>420</v>
      </c>
      <c r="C85" s="54">
        <v>1081</v>
      </c>
      <c r="D85" s="54">
        <v>2017</v>
      </c>
      <c r="E85" s="54">
        <v>3400</v>
      </c>
      <c r="F85" s="54">
        <v>4932</v>
      </c>
      <c r="G85" s="54">
        <v>5080</v>
      </c>
      <c r="H85" s="54">
        <v>5232</v>
      </c>
      <c r="I85" s="54">
        <v>5389</v>
      </c>
      <c r="J85" s="54">
        <v>5547</v>
      </c>
      <c r="K85" s="54">
        <v>5711</v>
      </c>
      <c r="L85" s="54">
        <v>5879</v>
      </c>
      <c r="M85" s="54">
        <v>6052</v>
      </c>
      <c r="N85" s="54">
        <v>6231</v>
      </c>
      <c r="O85" s="54">
        <v>6415</v>
      </c>
      <c r="P85" s="54">
        <v>6605</v>
      </c>
      <c r="Q85" s="54">
        <v>6801</v>
      </c>
      <c r="R85" s="54">
        <v>7003</v>
      </c>
      <c r="S85" s="54">
        <v>7211</v>
      </c>
      <c r="T85" s="54">
        <v>7426</v>
      </c>
      <c r="U85" s="54">
        <v>7647</v>
      </c>
      <c r="V85" s="54">
        <v>7875</v>
      </c>
      <c r="W85" s="54">
        <v>8110</v>
      </c>
      <c r="X85" s="54">
        <v>8353</v>
      </c>
      <c r="Y85" s="54">
        <v>8603</v>
      </c>
      <c r="Z85" s="54">
        <v>8860</v>
      </c>
      <c r="AA85" s="54">
        <v>9125</v>
      </c>
      <c r="AB85" s="54">
        <v>9398</v>
      </c>
      <c r="AC85" s="54">
        <v>9679</v>
      </c>
      <c r="AD85" s="54">
        <v>9968</v>
      </c>
      <c r="AE85" s="54">
        <v>10266</v>
      </c>
      <c r="AF85" s="54">
        <v>10573</v>
      </c>
      <c r="AG85" s="54">
        <v>10890</v>
      </c>
      <c r="AH85" s="54">
        <v>11216</v>
      </c>
      <c r="AI85" s="54">
        <v>11551</v>
      </c>
      <c r="AJ85" s="54">
        <v>11897</v>
      </c>
      <c r="AK85" s="54">
        <v>12253</v>
      </c>
      <c r="AL85" s="54">
        <v>12620</v>
      </c>
      <c r="AM85" s="54">
        <v>12997</v>
      </c>
      <c r="AN85" s="54">
        <v>13386</v>
      </c>
      <c r="AO85" s="54">
        <v>13787</v>
      </c>
      <c r="AP85" s="54">
        <v>14200</v>
      </c>
      <c r="AQ85" s="54">
        <v>14625</v>
      </c>
      <c r="AR85" s="54">
        <v>15063</v>
      </c>
      <c r="AS85" s="54">
        <v>15514</v>
      </c>
      <c r="AT85" s="54">
        <v>15978</v>
      </c>
      <c r="AU85" s="54">
        <v>16457</v>
      </c>
      <c r="AV85" s="54">
        <v>16950</v>
      </c>
      <c r="AW85" s="54">
        <v>17457</v>
      </c>
      <c r="AX85" s="54">
        <v>17980</v>
      </c>
      <c r="AY85" s="54">
        <v>18518</v>
      </c>
      <c r="AZ85" s="54">
        <v>19073</v>
      </c>
      <c r="BA85" s="54">
        <v>19644</v>
      </c>
      <c r="BB85" s="54">
        <v>20233</v>
      </c>
      <c r="BC85" s="54">
        <v>20839</v>
      </c>
      <c r="BD85" s="54">
        <v>21463</v>
      </c>
      <c r="BE85" s="54">
        <v>22106</v>
      </c>
      <c r="BF85" s="54">
        <v>22768</v>
      </c>
      <c r="BG85" s="54">
        <v>23451</v>
      </c>
      <c r="BH85" s="54">
        <v>24153</v>
      </c>
      <c r="BI85" s="54">
        <v>24877</v>
      </c>
      <c r="BJ85" s="54">
        <v>25622</v>
      </c>
      <c r="BK85" s="54">
        <v>26390</v>
      </c>
      <c r="BL85" s="54">
        <v>27181</v>
      </c>
      <c r="BM85" s="54">
        <v>27995</v>
      </c>
      <c r="BN85" s="54">
        <v>28834</v>
      </c>
      <c r="BO85" s="54">
        <v>29699</v>
      </c>
      <c r="BP85" s="54">
        <v>30589</v>
      </c>
      <c r="BQ85" s="54">
        <v>31507</v>
      </c>
      <c r="BR85" s="54">
        <v>32452</v>
      </c>
      <c r="BS85" s="54">
        <v>33425</v>
      </c>
      <c r="BT85" s="54">
        <v>34428</v>
      </c>
      <c r="BU85" s="54">
        <v>35460</v>
      </c>
      <c r="BV85" s="54">
        <v>36523</v>
      </c>
      <c r="BW85" s="54">
        <v>37619</v>
      </c>
      <c r="BX85" s="54">
        <v>38747</v>
      </c>
      <c r="BY85" s="54">
        <v>39908</v>
      </c>
      <c r="BZ85" s="54">
        <v>41105</v>
      </c>
      <c r="CA85" s="54">
        <v>42337</v>
      </c>
      <c r="CB85" s="54">
        <v>43607</v>
      </c>
      <c r="CC85" s="54">
        <v>44914</v>
      </c>
      <c r="CD85" s="54">
        <v>46260</v>
      </c>
      <c r="CE85" s="54">
        <v>47646</v>
      </c>
      <c r="CF85" s="54">
        <v>49074</v>
      </c>
      <c r="CG85" s="54">
        <v>50545</v>
      </c>
      <c r="CH85" s="54">
        <v>52059</v>
      </c>
      <c r="CI85" s="54">
        <v>53619</v>
      </c>
      <c r="CJ85" s="54">
        <v>55225</v>
      </c>
      <c r="CK85" s="54">
        <v>56879</v>
      </c>
      <c r="CL85" s="54">
        <v>58583</v>
      </c>
      <c r="CM85" s="54">
        <v>60337</v>
      </c>
      <c r="CN85" s="54">
        <v>62143</v>
      </c>
      <c r="CO85" s="54">
        <v>64003</v>
      </c>
      <c r="CP85" s="54">
        <v>65918</v>
      </c>
      <c r="CQ85" s="54">
        <v>67890</v>
      </c>
      <c r="CR85" s="54">
        <v>69921</v>
      </c>
      <c r="CS85" s="54"/>
      <c r="CT85" s="54"/>
      <c r="CU85" s="54"/>
      <c r="CV85" s="54"/>
      <c r="CW85" s="54"/>
      <c r="CX85" s="54"/>
      <c r="CY85" s="54"/>
      <c r="CZ85" s="54"/>
      <c r="DA85" s="54"/>
      <c r="DB85" s="54"/>
    </row>
    <row r="86" spans="1:106">
      <c r="A86" s="54">
        <v>11</v>
      </c>
      <c r="B86" s="54">
        <v>420</v>
      </c>
      <c r="C86" s="54">
        <v>1081</v>
      </c>
      <c r="D86" s="54">
        <v>2017</v>
      </c>
      <c r="E86" s="54">
        <v>3400</v>
      </c>
      <c r="F86" s="54">
        <v>4932</v>
      </c>
      <c r="G86" s="54">
        <v>5080</v>
      </c>
      <c r="H86" s="54">
        <v>5232</v>
      </c>
      <c r="I86" s="54">
        <v>5386</v>
      </c>
      <c r="J86" s="54">
        <v>5544</v>
      </c>
      <c r="K86" s="54">
        <v>5707</v>
      </c>
      <c r="L86" s="54">
        <v>5875</v>
      </c>
      <c r="M86" s="54">
        <v>6048</v>
      </c>
      <c r="N86" s="54">
        <v>6227</v>
      </c>
      <c r="O86" s="54">
        <v>6411</v>
      </c>
      <c r="P86" s="54">
        <v>6600</v>
      </c>
      <c r="Q86" s="54">
        <v>6796</v>
      </c>
      <c r="R86" s="54">
        <v>6998</v>
      </c>
      <c r="S86" s="54">
        <v>7206</v>
      </c>
      <c r="T86" s="54">
        <v>7420</v>
      </c>
      <c r="U86" s="54">
        <v>7641</v>
      </c>
      <c r="V86" s="54">
        <v>7869</v>
      </c>
      <c r="W86" s="54">
        <v>8104</v>
      </c>
      <c r="X86" s="54">
        <v>8347</v>
      </c>
      <c r="Y86" s="54">
        <v>8596</v>
      </c>
      <c r="Z86" s="54">
        <v>8853</v>
      </c>
      <c r="AA86" s="54">
        <v>9118</v>
      </c>
      <c r="AB86" s="54">
        <v>9391</v>
      </c>
      <c r="AC86" s="54">
        <v>9671</v>
      </c>
      <c r="AD86" s="54">
        <v>9961</v>
      </c>
      <c r="AE86" s="54">
        <v>10259</v>
      </c>
      <c r="AF86" s="54">
        <v>10566</v>
      </c>
      <c r="AG86" s="54">
        <v>10882</v>
      </c>
      <c r="AH86" s="54">
        <v>11207</v>
      </c>
      <c r="AI86" s="54">
        <v>11543</v>
      </c>
      <c r="AJ86" s="54">
        <v>11888</v>
      </c>
      <c r="AK86" s="54">
        <v>12244</v>
      </c>
      <c r="AL86" s="54">
        <v>12610</v>
      </c>
      <c r="AM86" s="54">
        <v>12988</v>
      </c>
      <c r="AN86" s="54">
        <v>13376</v>
      </c>
      <c r="AO86" s="54">
        <v>13777</v>
      </c>
      <c r="AP86" s="54">
        <v>14189</v>
      </c>
      <c r="AQ86" s="54">
        <v>14614</v>
      </c>
      <c r="AR86" s="54">
        <v>15051</v>
      </c>
      <c r="AS86" s="54">
        <v>15502</v>
      </c>
      <c r="AT86" s="54">
        <v>15966</v>
      </c>
      <c r="AU86" s="54">
        <v>16444</v>
      </c>
      <c r="AV86" s="54">
        <v>16937</v>
      </c>
      <c r="AW86" s="54">
        <v>17444</v>
      </c>
      <c r="AX86" s="54">
        <v>17967</v>
      </c>
      <c r="AY86" s="54">
        <v>18505</v>
      </c>
      <c r="AZ86" s="54">
        <v>19059</v>
      </c>
      <c r="BA86" s="54">
        <v>19630</v>
      </c>
      <c r="BB86" s="54">
        <v>20218</v>
      </c>
      <c r="BC86" s="54">
        <v>20823</v>
      </c>
      <c r="BD86" s="54">
        <v>21447</v>
      </c>
      <c r="BE86" s="54">
        <v>22090</v>
      </c>
      <c r="BF86" s="54">
        <v>22751</v>
      </c>
      <c r="BG86" s="54">
        <v>23433</v>
      </c>
      <c r="BH86" s="54">
        <v>24135</v>
      </c>
      <c r="BI86" s="54">
        <v>24858</v>
      </c>
      <c r="BJ86" s="54">
        <v>25603</v>
      </c>
      <c r="BK86" s="54">
        <v>26370</v>
      </c>
      <c r="BL86" s="54">
        <v>27160</v>
      </c>
      <c r="BM86" s="54">
        <v>27974</v>
      </c>
      <c r="BN86" s="54">
        <v>28813</v>
      </c>
      <c r="BO86" s="54">
        <v>29677</v>
      </c>
      <c r="BP86" s="54">
        <v>30567</v>
      </c>
      <c r="BQ86" s="54">
        <v>31484</v>
      </c>
      <c r="BR86" s="54">
        <v>32428</v>
      </c>
      <c r="BS86" s="54">
        <v>33401</v>
      </c>
      <c r="BT86" s="54">
        <v>34402</v>
      </c>
      <c r="BU86" s="54">
        <v>35434</v>
      </c>
      <c r="BV86" s="54">
        <v>36497</v>
      </c>
      <c r="BW86" s="54">
        <v>37591</v>
      </c>
      <c r="BX86" s="54">
        <v>38718</v>
      </c>
      <c r="BY86" s="54">
        <v>39879</v>
      </c>
      <c r="BZ86" s="54">
        <v>41075</v>
      </c>
      <c r="CA86" s="54">
        <v>42306</v>
      </c>
      <c r="CB86" s="54">
        <v>43574</v>
      </c>
      <c r="CC86" s="54">
        <v>44880</v>
      </c>
      <c r="CD86" s="54">
        <v>46226</v>
      </c>
      <c r="CE86" s="54">
        <v>47611</v>
      </c>
      <c r="CF86" s="54">
        <v>49038</v>
      </c>
      <c r="CG86" s="54">
        <v>50507</v>
      </c>
      <c r="CH86" s="54">
        <v>52020</v>
      </c>
      <c r="CI86" s="54">
        <v>53578</v>
      </c>
      <c r="CJ86" s="54">
        <v>55183</v>
      </c>
      <c r="CK86" s="54">
        <v>56835</v>
      </c>
      <c r="CL86" s="54">
        <v>58537</v>
      </c>
      <c r="CM86" s="54">
        <v>60289</v>
      </c>
      <c r="CN86" s="54">
        <v>62094</v>
      </c>
      <c r="CO86" s="54">
        <v>63952</v>
      </c>
      <c r="CP86" s="54">
        <v>65865</v>
      </c>
      <c r="CQ86" s="54">
        <v>67835</v>
      </c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</row>
    <row r="87" spans="1:106">
      <c r="A87" s="54">
        <v>12</v>
      </c>
      <c r="B87" s="54">
        <v>420</v>
      </c>
      <c r="C87" s="54">
        <v>1081</v>
      </c>
      <c r="D87" s="54">
        <v>2017</v>
      </c>
      <c r="E87" s="54">
        <v>3400</v>
      </c>
      <c r="F87" s="54">
        <v>4932</v>
      </c>
      <c r="G87" s="54">
        <v>5080</v>
      </c>
      <c r="H87" s="54">
        <v>5228</v>
      </c>
      <c r="I87" s="54">
        <v>5382</v>
      </c>
      <c r="J87" s="54">
        <v>5540</v>
      </c>
      <c r="K87" s="54">
        <v>5703</v>
      </c>
      <c r="L87" s="54">
        <v>5870</v>
      </c>
      <c r="M87" s="54">
        <v>6043</v>
      </c>
      <c r="N87" s="54">
        <v>6222</v>
      </c>
      <c r="O87" s="54">
        <v>6406</v>
      </c>
      <c r="P87" s="54">
        <v>6595</v>
      </c>
      <c r="Q87" s="54">
        <v>6791</v>
      </c>
      <c r="R87" s="54">
        <v>6992</v>
      </c>
      <c r="S87" s="54">
        <v>7200</v>
      </c>
      <c r="T87" s="54">
        <v>7414</v>
      </c>
      <c r="U87" s="54">
        <v>7635</v>
      </c>
      <c r="V87" s="54">
        <v>7863</v>
      </c>
      <c r="W87" s="54">
        <v>8098</v>
      </c>
      <c r="X87" s="54">
        <v>8340</v>
      </c>
      <c r="Y87" s="54">
        <v>8589</v>
      </c>
      <c r="Z87" s="54">
        <v>8846</v>
      </c>
      <c r="AA87" s="54">
        <v>9110</v>
      </c>
      <c r="AB87" s="54">
        <v>9383</v>
      </c>
      <c r="AC87" s="54">
        <v>9664</v>
      </c>
      <c r="AD87" s="54">
        <v>9953</v>
      </c>
      <c r="AE87" s="54">
        <v>10250</v>
      </c>
      <c r="AF87" s="54">
        <v>10557</v>
      </c>
      <c r="AG87" s="54">
        <v>10873</v>
      </c>
      <c r="AH87" s="54">
        <v>11198</v>
      </c>
      <c r="AI87" s="54">
        <v>11533</v>
      </c>
      <c r="AJ87" s="54">
        <v>11878</v>
      </c>
      <c r="AK87" s="54">
        <v>12234</v>
      </c>
      <c r="AL87" s="54">
        <v>12600</v>
      </c>
      <c r="AM87" s="54">
        <v>12977</v>
      </c>
      <c r="AN87" s="54">
        <v>13365</v>
      </c>
      <c r="AO87" s="54">
        <v>13765</v>
      </c>
      <c r="AP87" s="54">
        <v>14178</v>
      </c>
      <c r="AQ87" s="54">
        <v>14602</v>
      </c>
      <c r="AR87" s="54">
        <v>15039</v>
      </c>
      <c r="AS87" s="54">
        <v>15489</v>
      </c>
      <c r="AT87" s="54">
        <v>15953</v>
      </c>
      <c r="AU87" s="54">
        <v>16431</v>
      </c>
      <c r="AV87" s="54">
        <v>16923</v>
      </c>
      <c r="AW87" s="54">
        <v>17430</v>
      </c>
      <c r="AX87" s="54">
        <v>17952</v>
      </c>
      <c r="AY87" s="54">
        <v>18490</v>
      </c>
      <c r="AZ87" s="54">
        <v>19043</v>
      </c>
      <c r="BA87" s="54">
        <v>19614</v>
      </c>
      <c r="BB87" s="54">
        <v>20201</v>
      </c>
      <c r="BC87" s="54">
        <v>20806</v>
      </c>
      <c r="BD87" s="54">
        <v>21430</v>
      </c>
      <c r="BE87" s="54">
        <v>22072</v>
      </c>
      <c r="BF87" s="54">
        <v>22733</v>
      </c>
      <c r="BG87" s="54">
        <v>23414</v>
      </c>
      <c r="BH87" s="54">
        <v>24115</v>
      </c>
      <c r="BI87" s="54">
        <v>24838</v>
      </c>
      <c r="BJ87" s="54">
        <v>25582</v>
      </c>
      <c r="BK87" s="54">
        <v>26348</v>
      </c>
      <c r="BL87" s="54">
        <v>27138</v>
      </c>
      <c r="BM87" s="54">
        <v>27952</v>
      </c>
      <c r="BN87" s="54">
        <v>28790</v>
      </c>
      <c r="BO87" s="54">
        <v>29654</v>
      </c>
      <c r="BP87" s="54">
        <v>30543</v>
      </c>
      <c r="BQ87" s="54">
        <v>31459</v>
      </c>
      <c r="BR87" s="54">
        <v>32403</v>
      </c>
      <c r="BS87" s="54">
        <v>33374</v>
      </c>
      <c r="BT87" s="54">
        <v>34375</v>
      </c>
      <c r="BU87" s="54">
        <v>35406</v>
      </c>
      <c r="BV87" s="54">
        <v>36468</v>
      </c>
      <c r="BW87" s="54">
        <v>37561</v>
      </c>
      <c r="BX87" s="54">
        <v>38687</v>
      </c>
      <c r="BY87" s="54">
        <v>39847</v>
      </c>
      <c r="BZ87" s="54">
        <v>41042</v>
      </c>
      <c r="CA87" s="54">
        <v>42272</v>
      </c>
      <c r="CB87" s="54">
        <v>43539</v>
      </c>
      <c r="CC87" s="54">
        <v>44844</v>
      </c>
      <c r="CD87" s="54">
        <v>46188</v>
      </c>
      <c r="CE87" s="54">
        <v>47572</v>
      </c>
      <c r="CF87" s="54">
        <v>48997</v>
      </c>
      <c r="CG87" s="54">
        <v>50465</v>
      </c>
      <c r="CH87" s="54">
        <v>51977</v>
      </c>
      <c r="CI87" s="54">
        <v>53534</v>
      </c>
      <c r="CJ87" s="54">
        <v>55137</v>
      </c>
      <c r="CK87" s="54">
        <v>56788</v>
      </c>
      <c r="CL87" s="54">
        <v>58488</v>
      </c>
      <c r="CM87" s="54">
        <v>60238</v>
      </c>
      <c r="CN87" s="54">
        <v>62041</v>
      </c>
      <c r="CO87" s="54">
        <v>63897</v>
      </c>
      <c r="CP87" s="54">
        <v>65808</v>
      </c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</row>
    <row r="88" spans="1:106">
      <c r="A88" s="54">
        <v>13</v>
      </c>
      <c r="B88" s="54">
        <v>420</v>
      </c>
      <c r="C88" s="54">
        <v>1081</v>
      </c>
      <c r="D88" s="54">
        <v>2017</v>
      </c>
      <c r="E88" s="54">
        <v>3400</v>
      </c>
      <c r="F88" s="54">
        <v>4932</v>
      </c>
      <c r="G88" s="54">
        <v>5076</v>
      </c>
      <c r="H88" s="54">
        <v>5224</v>
      </c>
      <c r="I88" s="54">
        <v>5377</v>
      </c>
      <c r="J88" s="54">
        <v>5535</v>
      </c>
      <c r="K88" s="54">
        <v>5698</v>
      </c>
      <c r="L88" s="54">
        <v>5866</v>
      </c>
      <c r="M88" s="54">
        <v>6038</v>
      </c>
      <c r="N88" s="54">
        <v>6217</v>
      </c>
      <c r="O88" s="54">
        <v>6400</v>
      </c>
      <c r="P88" s="54">
        <v>6590</v>
      </c>
      <c r="Q88" s="54">
        <v>6785</v>
      </c>
      <c r="R88" s="54">
        <v>6986</v>
      </c>
      <c r="S88" s="54">
        <v>7194</v>
      </c>
      <c r="T88" s="54">
        <v>7408</v>
      </c>
      <c r="U88" s="54">
        <v>7628</v>
      </c>
      <c r="V88" s="54">
        <v>7856</v>
      </c>
      <c r="W88" s="54">
        <v>8091</v>
      </c>
      <c r="X88" s="54">
        <v>8332</v>
      </c>
      <c r="Y88" s="54">
        <v>8582</v>
      </c>
      <c r="Z88" s="54">
        <v>8838</v>
      </c>
      <c r="AA88" s="54">
        <v>9102</v>
      </c>
      <c r="AB88" s="54">
        <v>9375</v>
      </c>
      <c r="AC88" s="54">
        <v>9655</v>
      </c>
      <c r="AD88" s="54">
        <v>9944</v>
      </c>
      <c r="AE88" s="54">
        <v>10241</v>
      </c>
      <c r="AF88" s="54">
        <v>10548</v>
      </c>
      <c r="AG88" s="54">
        <v>10863</v>
      </c>
      <c r="AH88" s="54">
        <v>11188</v>
      </c>
      <c r="AI88" s="54">
        <v>11523</v>
      </c>
      <c r="AJ88" s="54">
        <v>11868</v>
      </c>
      <c r="AK88" s="54">
        <v>12223</v>
      </c>
      <c r="AL88" s="54">
        <v>12589</v>
      </c>
      <c r="AM88" s="54">
        <v>12965</v>
      </c>
      <c r="AN88" s="54">
        <v>13354</v>
      </c>
      <c r="AO88" s="54">
        <v>13753</v>
      </c>
      <c r="AP88" s="54">
        <v>14165</v>
      </c>
      <c r="AQ88" s="54">
        <v>14589</v>
      </c>
      <c r="AR88" s="54">
        <v>15026</v>
      </c>
      <c r="AS88" s="54">
        <v>15476</v>
      </c>
      <c r="AT88" s="54">
        <v>15939</v>
      </c>
      <c r="AU88" s="54">
        <v>16416</v>
      </c>
      <c r="AV88" s="54">
        <v>16908</v>
      </c>
      <c r="AW88" s="54">
        <v>17414</v>
      </c>
      <c r="AX88" s="54">
        <v>17936</v>
      </c>
      <c r="AY88" s="54">
        <v>18473</v>
      </c>
      <c r="AZ88" s="54">
        <v>19026</v>
      </c>
      <c r="BA88" s="54">
        <v>19596</v>
      </c>
      <c r="BB88" s="54">
        <v>20183</v>
      </c>
      <c r="BC88" s="54">
        <v>20788</v>
      </c>
      <c r="BD88" s="54">
        <v>21411</v>
      </c>
      <c r="BE88" s="54">
        <v>22052</v>
      </c>
      <c r="BF88" s="54">
        <v>22713</v>
      </c>
      <c r="BG88" s="54">
        <v>23393</v>
      </c>
      <c r="BH88" s="54">
        <v>24094</v>
      </c>
      <c r="BI88" s="54">
        <v>24816</v>
      </c>
      <c r="BJ88" s="54">
        <v>25559</v>
      </c>
      <c r="BK88" s="54">
        <v>26325</v>
      </c>
      <c r="BL88" s="54">
        <v>27114</v>
      </c>
      <c r="BM88" s="54">
        <v>27928</v>
      </c>
      <c r="BN88" s="54">
        <v>28765</v>
      </c>
      <c r="BO88" s="54">
        <v>29628</v>
      </c>
      <c r="BP88" s="54">
        <v>30517</v>
      </c>
      <c r="BQ88" s="54">
        <v>31432</v>
      </c>
      <c r="BR88" s="54">
        <v>32375</v>
      </c>
      <c r="BS88" s="54">
        <v>33345</v>
      </c>
      <c r="BT88" s="54">
        <v>34345</v>
      </c>
      <c r="BU88" s="54">
        <v>35375</v>
      </c>
      <c r="BV88" s="54">
        <v>36436</v>
      </c>
      <c r="BW88" s="54">
        <v>37528</v>
      </c>
      <c r="BX88" s="54">
        <v>38653</v>
      </c>
      <c r="BY88" s="54">
        <v>39812</v>
      </c>
      <c r="BZ88" s="54">
        <v>41006</v>
      </c>
      <c r="CA88" s="54">
        <v>42235</v>
      </c>
      <c r="CB88" s="54">
        <v>43501</v>
      </c>
      <c r="CC88" s="54">
        <v>44804</v>
      </c>
      <c r="CD88" s="54">
        <v>46147</v>
      </c>
      <c r="CE88" s="54">
        <v>47530</v>
      </c>
      <c r="CF88" s="54">
        <v>48954</v>
      </c>
      <c r="CG88" s="54">
        <v>50420</v>
      </c>
      <c r="CH88" s="54">
        <v>51930</v>
      </c>
      <c r="CI88" s="54">
        <v>53485</v>
      </c>
      <c r="CJ88" s="54">
        <v>55087</v>
      </c>
      <c r="CK88" s="54">
        <v>56736</v>
      </c>
      <c r="CL88" s="54">
        <v>58434</v>
      </c>
      <c r="CM88" s="54">
        <v>60182</v>
      </c>
      <c r="CN88" s="54">
        <v>61983</v>
      </c>
      <c r="CO88" s="54">
        <v>63837</v>
      </c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</row>
    <row r="89" spans="1:106">
      <c r="A89" s="54">
        <v>14</v>
      </c>
      <c r="B89" s="54">
        <v>420</v>
      </c>
      <c r="C89" s="54">
        <v>1081</v>
      </c>
      <c r="D89" s="54">
        <v>2017</v>
      </c>
      <c r="E89" s="54">
        <v>3400</v>
      </c>
      <c r="F89" s="54">
        <v>4928</v>
      </c>
      <c r="G89" s="54">
        <v>5072</v>
      </c>
      <c r="H89" s="54">
        <v>5220</v>
      </c>
      <c r="I89" s="54">
        <v>5373</v>
      </c>
      <c r="J89" s="54">
        <v>5531</v>
      </c>
      <c r="K89" s="54">
        <v>5693</v>
      </c>
      <c r="L89" s="54">
        <v>5861</v>
      </c>
      <c r="M89" s="54">
        <v>6033</v>
      </c>
      <c r="N89" s="54">
        <v>6211</v>
      </c>
      <c r="O89" s="54">
        <v>6395</v>
      </c>
      <c r="P89" s="54">
        <v>6584</v>
      </c>
      <c r="Q89" s="54">
        <v>6779</v>
      </c>
      <c r="R89" s="54">
        <v>6980</v>
      </c>
      <c r="S89" s="54">
        <v>7187</v>
      </c>
      <c r="T89" s="54">
        <v>7401</v>
      </c>
      <c r="U89" s="54">
        <v>7621</v>
      </c>
      <c r="V89" s="54">
        <v>7849</v>
      </c>
      <c r="W89" s="54">
        <v>8083</v>
      </c>
      <c r="X89" s="54">
        <v>8325</v>
      </c>
      <c r="Y89" s="54">
        <v>8574</v>
      </c>
      <c r="Z89" s="54">
        <v>8830</v>
      </c>
      <c r="AA89" s="54">
        <v>9094</v>
      </c>
      <c r="AB89" s="54">
        <v>9366</v>
      </c>
      <c r="AC89" s="54">
        <v>9646</v>
      </c>
      <c r="AD89" s="54">
        <v>9934</v>
      </c>
      <c r="AE89" s="54">
        <v>10232</v>
      </c>
      <c r="AF89" s="54">
        <v>10538</v>
      </c>
      <c r="AG89" s="54">
        <v>10853</v>
      </c>
      <c r="AH89" s="54">
        <v>11178</v>
      </c>
      <c r="AI89" s="54">
        <v>11512</v>
      </c>
      <c r="AJ89" s="54">
        <v>11857</v>
      </c>
      <c r="AK89" s="54">
        <v>12211</v>
      </c>
      <c r="AL89" s="54">
        <v>12577</v>
      </c>
      <c r="AM89" s="54">
        <v>12953</v>
      </c>
      <c r="AN89" s="54">
        <v>13341</v>
      </c>
      <c r="AO89" s="54">
        <v>13740</v>
      </c>
      <c r="AP89" s="54">
        <v>14152</v>
      </c>
      <c r="AQ89" s="54">
        <v>14575</v>
      </c>
      <c r="AR89" s="54">
        <v>15012</v>
      </c>
      <c r="AS89" s="54">
        <v>15461</v>
      </c>
      <c r="AT89" s="54">
        <v>15924</v>
      </c>
      <c r="AU89" s="54">
        <v>16401</v>
      </c>
      <c r="AV89" s="54">
        <v>16892</v>
      </c>
      <c r="AW89" s="54">
        <v>17398</v>
      </c>
      <c r="AX89" s="54">
        <v>17919</v>
      </c>
      <c r="AY89" s="54">
        <v>18456</v>
      </c>
      <c r="AZ89" s="54">
        <v>19009</v>
      </c>
      <c r="BA89" s="54">
        <v>19578</v>
      </c>
      <c r="BB89" s="54">
        <v>20164</v>
      </c>
      <c r="BC89" s="54">
        <v>20768</v>
      </c>
      <c r="BD89" s="54">
        <v>21391</v>
      </c>
      <c r="BE89" s="54">
        <v>22031</v>
      </c>
      <c r="BF89" s="54">
        <v>22691</v>
      </c>
      <c r="BG89" s="54">
        <v>23371</v>
      </c>
      <c r="BH89" s="54">
        <v>24071</v>
      </c>
      <c r="BI89" s="54">
        <v>24792</v>
      </c>
      <c r="BJ89" s="54">
        <v>25535</v>
      </c>
      <c r="BK89" s="54">
        <v>26301</v>
      </c>
      <c r="BL89" s="54">
        <v>27090</v>
      </c>
      <c r="BM89" s="54">
        <v>27902</v>
      </c>
      <c r="BN89" s="54">
        <v>28739</v>
      </c>
      <c r="BO89" s="54">
        <v>29601</v>
      </c>
      <c r="BP89" s="54">
        <v>30489</v>
      </c>
      <c r="BQ89" s="54">
        <v>31403</v>
      </c>
      <c r="BR89" s="54">
        <v>32345</v>
      </c>
      <c r="BS89" s="54">
        <v>33315</v>
      </c>
      <c r="BT89" s="54">
        <v>34314</v>
      </c>
      <c r="BU89" s="54">
        <v>35343</v>
      </c>
      <c r="BV89" s="54">
        <v>36402</v>
      </c>
      <c r="BW89" s="54">
        <v>37494</v>
      </c>
      <c r="BX89" s="54">
        <v>38618</v>
      </c>
      <c r="BY89" s="54">
        <v>39775</v>
      </c>
      <c r="BZ89" s="54">
        <v>40968</v>
      </c>
      <c r="CA89" s="54">
        <v>42196</v>
      </c>
      <c r="CB89" s="54">
        <v>43460</v>
      </c>
      <c r="CC89" s="54">
        <v>44763</v>
      </c>
      <c r="CD89" s="54">
        <v>46104</v>
      </c>
      <c r="CE89" s="54">
        <v>47485</v>
      </c>
      <c r="CF89" s="54">
        <v>48907</v>
      </c>
      <c r="CG89" s="54">
        <v>50372</v>
      </c>
      <c r="CH89" s="54">
        <v>51881</v>
      </c>
      <c r="CI89" s="54">
        <v>53434</v>
      </c>
      <c r="CJ89" s="54">
        <v>55033</v>
      </c>
      <c r="CK89" s="54">
        <v>56681</v>
      </c>
      <c r="CL89" s="54">
        <v>58377</v>
      </c>
      <c r="CM89" s="54">
        <v>60123</v>
      </c>
      <c r="CN89" s="54">
        <v>61922</v>
      </c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</row>
    <row r="90" spans="1:106">
      <c r="A90" s="54">
        <v>15</v>
      </c>
      <c r="B90" s="54">
        <v>420</v>
      </c>
      <c r="C90" s="54">
        <v>1081</v>
      </c>
      <c r="D90" s="54">
        <v>2017</v>
      </c>
      <c r="E90" s="54">
        <v>3397</v>
      </c>
      <c r="F90" s="54">
        <v>4925</v>
      </c>
      <c r="G90" s="54">
        <v>5069</v>
      </c>
      <c r="H90" s="54">
        <v>5217</v>
      </c>
      <c r="I90" s="54">
        <v>5370</v>
      </c>
      <c r="J90" s="54">
        <v>5527</v>
      </c>
      <c r="K90" s="54">
        <v>5689</v>
      </c>
      <c r="L90" s="54">
        <v>5857</v>
      </c>
      <c r="M90" s="54">
        <v>6029</v>
      </c>
      <c r="N90" s="54">
        <v>6207</v>
      </c>
      <c r="O90" s="54">
        <v>6390</v>
      </c>
      <c r="P90" s="54">
        <v>6579</v>
      </c>
      <c r="Q90" s="54">
        <v>6774</v>
      </c>
      <c r="R90" s="54">
        <v>6975</v>
      </c>
      <c r="S90" s="54">
        <v>7182</v>
      </c>
      <c r="T90" s="54">
        <v>7395</v>
      </c>
      <c r="U90" s="54">
        <v>7615</v>
      </c>
      <c r="V90" s="54">
        <v>7843</v>
      </c>
      <c r="W90" s="54">
        <v>8077</v>
      </c>
      <c r="X90" s="54">
        <v>8318</v>
      </c>
      <c r="Y90" s="54">
        <v>8567</v>
      </c>
      <c r="Z90" s="54">
        <v>8823</v>
      </c>
      <c r="AA90" s="54">
        <v>9087</v>
      </c>
      <c r="AB90" s="54">
        <v>9359</v>
      </c>
      <c r="AC90" s="54">
        <v>9639</v>
      </c>
      <c r="AD90" s="54">
        <v>9927</v>
      </c>
      <c r="AE90" s="54">
        <v>10224</v>
      </c>
      <c r="AF90" s="54">
        <v>10530</v>
      </c>
      <c r="AG90" s="54">
        <v>10845</v>
      </c>
      <c r="AH90" s="54">
        <v>11169</v>
      </c>
      <c r="AI90" s="54">
        <v>11504</v>
      </c>
      <c r="AJ90" s="54">
        <v>11848</v>
      </c>
      <c r="AK90" s="54">
        <v>12202</v>
      </c>
      <c r="AL90" s="54">
        <v>12568</v>
      </c>
      <c r="AM90" s="54">
        <v>12944</v>
      </c>
      <c r="AN90" s="54">
        <v>13331</v>
      </c>
      <c r="AO90" s="54">
        <v>13730</v>
      </c>
      <c r="AP90" s="54">
        <v>14141</v>
      </c>
      <c r="AQ90" s="54">
        <v>14565</v>
      </c>
      <c r="AR90" s="54">
        <v>15001</v>
      </c>
      <c r="AS90" s="54">
        <v>15450</v>
      </c>
      <c r="AT90" s="54">
        <v>15912</v>
      </c>
      <c r="AU90" s="54">
        <v>16389</v>
      </c>
      <c r="AV90" s="54">
        <v>16880</v>
      </c>
      <c r="AW90" s="54">
        <v>17385</v>
      </c>
      <c r="AX90" s="54">
        <v>17906</v>
      </c>
      <c r="AY90" s="54">
        <v>18442</v>
      </c>
      <c r="AZ90" s="54">
        <v>18994</v>
      </c>
      <c r="BA90" s="54">
        <v>19563</v>
      </c>
      <c r="BB90" s="54">
        <v>20149</v>
      </c>
      <c r="BC90" s="54">
        <v>20753</v>
      </c>
      <c r="BD90" s="54">
        <v>21374</v>
      </c>
      <c r="BE90" s="54">
        <v>22015</v>
      </c>
      <c r="BF90" s="54">
        <v>22674</v>
      </c>
      <c r="BG90" s="54">
        <v>23353</v>
      </c>
      <c r="BH90" s="54">
        <v>24053</v>
      </c>
      <c r="BI90" s="54">
        <v>24774</v>
      </c>
      <c r="BJ90" s="54">
        <v>25517</v>
      </c>
      <c r="BK90" s="54">
        <v>26282</v>
      </c>
      <c r="BL90" s="54">
        <v>27070</v>
      </c>
      <c r="BM90" s="54">
        <v>27882</v>
      </c>
      <c r="BN90" s="54">
        <v>28718</v>
      </c>
      <c r="BO90" s="54">
        <v>29580</v>
      </c>
      <c r="BP90" s="54">
        <v>30467</v>
      </c>
      <c r="BQ90" s="54">
        <v>31380</v>
      </c>
      <c r="BR90" s="54">
        <v>32321</v>
      </c>
      <c r="BS90" s="54">
        <v>33291</v>
      </c>
      <c r="BT90" s="54">
        <v>34289</v>
      </c>
      <c r="BU90" s="54">
        <v>35317</v>
      </c>
      <c r="BV90" s="54">
        <v>36376</v>
      </c>
      <c r="BW90" s="54">
        <v>37466</v>
      </c>
      <c r="BX90" s="54">
        <v>38589</v>
      </c>
      <c r="BY90" s="54">
        <v>39746</v>
      </c>
      <c r="BZ90" s="54">
        <v>40937</v>
      </c>
      <c r="CA90" s="54">
        <v>42164</v>
      </c>
      <c r="CB90" s="54">
        <v>43428</v>
      </c>
      <c r="CC90" s="54">
        <v>44729</v>
      </c>
      <c r="CD90" s="54">
        <v>46069</v>
      </c>
      <c r="CE90" s="54">
        <v>47449</v>
      </c>
      <c r="CF90" s="54">
        <v>48870</v>
      </c>
      <c r="CG90" s="54">
        <v>50333</v>
      </c>
      <c r="CH90" s="54">
        <v>51840</v>
      </c>
      <c r="CI90" s="54">
        <v>53392</v>
      </c>
      <c r="CJ90" s="54">
        <v>54990</v>
      </c>
      <c r="CK90" s="54">
        <v>56636</v>
      </c>
      <c r="CL90" s="54">
        <v>58330</v>
      </c>
      <c r="CM90" s="54">
        <v>60075</v>
      </c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</row>
    <row r="91" spans="1:106">
      <c r="A91" s="54">
        <v>16</v>
      </c>
      <c r="B91" s="54">
        <v>420</v>
      </c>
      <c r="C91" s="54">
        <v>1081</v>
      </c>
      <c r="D91" s="54">
        <v>2014</v>
      </c>
      <c r="E91" s="54">
        <v>3395</v>
      </c>
      <c r="F91" s="54">
        <v>4923</v>
      </c>
      <c r="G91" s="54">
        <v>5067</v>
      </c>
      <c r="H91" s="54">
        <v>5215</v>
      </c>
      <c r="I91" s="54">
        <v>5367</v>
      </c>
      <c r="J91" s="54">
        <v>5525</v>
      </c>
      <c r="K91" s="54">
        <v>5687</v>
      </c>
      <c r="L91" s="54">
        <v>5854</v>
      </c>
      <c r="M91" s="54">
        <v>6026</v>
      </c>
      <c r="N91" s="54">
        <v>6204</v>
      </c>
      <c r="O91" s="54">
        <v>6387</v>
      </c>
      <c r="P91" s="54">
        <v>6576</v>
      </c>
      <c r="Q91" s="54">
        <v>6770</v>
      </c>
      <c r="R91" s="54">
        <v>6971</v>
      </c>
      <c r="S91" s="54">
        <v>7178</v>
      </c>
      <c r="T91" s="54">
        <v>7391</v>
      </c>
      <c r="U91" s="54">
        <v>7611</v>
      </c>
      <c r="V91" s="54">
        <v>7838</v>
      </c>
      <c r="W91" s="54">
        <v>8073</v>
      </c>
      <c r="X91" s="54">
        <v>8314</v>
      </c>
      <c r="Y91" s="54">
        <v>8562</v>
      </c>
      <c r="Z91" s="54">
        <v>8818</v>
      </c>
      <c r="AA91" s="54">
        <v>9082</v>
      </c>
      <c r="AB91" s="54">
        <v>9354</v>
      </c>
      <c r="AC91" s="54">
        <v>9633</v>
      </c>
      <c r="AD91" s="54">
        <v>9922</v>
      </c>
      <c r="AE91" s="54">
        <v>10218</v>
      </c>
      <c r="AF91" s="54">
        <v>10524</v>
      </c>
      <c r="AG91" s="54">
        <v>10839</v>
      </c>
      <c r="AH91" s="54">
        <v>11163</v>
      </c>
      <c r="AI91" s="54">
        <v>11497</v>
      </c>
      <c r="AJ91" s="54">
        <v>11841</v>
      </c>
      <c r="AK91" s="54">
        <v>12196</v>
      </c>
      <c r="AL91" s="54">
        <v>12561</v>
      </c>
      <c r="AM91" s="54">
        <v>12936</v>
      </c>
      <c r="AN91" s="54">
        <v>13324</v>
      </c>
      <c r="AO91" s="54">
        <v>13723</v>
      </c>
      <c r="AP91" s="54">
        <v>14133</v>
      </c>
      <c r="AQ91" s="54">
        <v>14556</v>
      </c>
      <c r="AR91" s="54">
        <v>14992</v>
      </c>
      <c r="AS91" s="54">
        <v>15441</v>
      </c>
      <c r="AT91" s="54">
        <v>15903</v>
      </c>
      <c r="AU91" s="54">
        <v>16380</v>
      </c>
      <c r="AV91" s="54">
        <v>16870</v>
      </c>
      <c r="AW91" s="54">
        <v>17375</v>
      </c>
      <c r="AX91" s="54">
        <v>17896</v>
      </c>
      <c r="AY91" s="54">
        <v>18432</v>
      </c>
      <c r="AZ91" s="54">
        <v>18984</v>
      </c>
      <c r="BA91" s="54">
        <v>19552</v>
      </c>
      <c r="BB91" s="54">
        <v>20138</v>
      </c>
      <c r="BC91" s="54">
        <v>20741</v>
      </c>
      <c r="BD91" s="54">
        <v>21363</v>
      </c>
      <c r="BE91" s="54">
        <v>22002</v>
      </c>
      <c r="BF91" s="54">
        <v>22662</v>
      </c>
      <c r="BG91" s="54">
        <v>23340</v>
      </c>
      <c r="BH91" s="54">
        <v>24040</v>
      </c>
      <c r="BI91" s="54">
        <v>24761</v>
      </c>
      <c r="BJ91" s="54">
        <v>25503</v>
      </c>
      <c r="BK91" s="54">
        <v>26268</v>
      </c>
      <c r="BL91" s="54">
        <v>27056</v>
      </c>
      <c r="BM91" s="54">
        <v>27868</v>
      </c>
      <c r="BN91" s="54">
        <v>28703</v>
      </c>
      <c r="BO91" s="54">
        <v>29564</v>
      </c>
      <c r="BP91" s="54">
        <v>30451</v>
      </c>
      <c r="BQ91" s="54">
        <v>31364</v>
      </c>
      <c r="BR91" s="54">
        <v>32304</v>
      </c>
      <c r="BS91" s="54">
        <v>33273</v>
      </c>
      <c r="BT91" s="54">
        <v>34270</v>
      </c>
      <c r="BU91" s="54">
        <v>35298</v>
      </c>
      <c r="BV91" s="54">
        <v>36356</v>
      </c>
      <c r="BW91" s="54">
        <v>37446</v>
      </c>
      <c r="BX91" s="54">
        <v>38568</v>
      </c>
      <c r="BY91" s="54">
        <v>39724</v>
      </c>
      <c r="BZ91" s="54">
        <v>40915</v>
      </c>
      <c r="CA91" s="54">
        <v>42141</v>
      </c>
      <c r="CB91" s="54">
        <v>43404</v>
      </c>
      <c r="CC91" s="54">
        <v>44704</v>
      </c>
      <c r="CD91" s="54">
        <v>46043</v>
      </c>
      <c r="CE91" s="54">
        <v>47422</v>
      </c>
      <c r="CF91" s="54">
        <v>48842</v>
      </c>
      <c r="CG91" s="54">
        <v>50304</v>
      </c>
      <c r="CH91" s="54">
        <v>51810</v>
      </c>
      <c r="CI91" s="54">
        <v>53361</v>
      </c>
      <c r="CJ91" s="54">
        <v>54958</v>
      </c>
      <c r="CK91" s="54">
        <v>56602</v>
      </c>
      <c r="CL91" s="54">
        <v>58295</v>
      </c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</row>
    <row r="92" spans="1:106">
      <c r="A92" s="54">
        <v>17</v>
      </c>
      <c r="B92" s="54">
        <v>420</v>
      </c>
      <c r="C92" s="54">
        <v>1079</v>
      </c>
      <c r="D92" s="54">
        <v>2013</v>
      </c>
      <c r="E92" s="54">
        <v>3393</v>
      </c>
      <c r="F92" s="54">
        <v>4922</v>
      </c>
      <c r="G92" s="54">
        <v>5066</v>
      </c>
      <c r="H92" s="54">
        <v>5214</v>
      </c>
      <c r="I92" s="54">
        <v>5366</v>
      </c>
      <c r="J92" s="54">
        <v>5524</v>
      </c>
      <c r="K92" s="54">
        <v>5686</v>
      </c>
      <c r="L92" s="54">
        <v>5853</v>
      </c>
      <c r="M92" s="54">
        <v>6025</v>
      </c>
      <c r="N92" s="54">
        <v>6202</v>
      </c>
      <c r="O92" s="54">
        <v>6385</v>
      </c>
      <c r="P92" s="54">
        <v>6574</v>
      </c>
      <c r="Q92" s="54">
        <v>6768</v>
      </c>
      <c r="R92" s="54">
        <v>6969</v>
      </c>
      <c r="S92" s="54">
        <v>7176</v>
      </c>
      <c r="T92" s="54">
        <v>7389</v>
      </c>
      <c r="U92" s="54">
        <v>7609</v>
      </c>
      <c r="V92" s="54">
        <v>7836</v>
      </c>
      <c r="W92" s="54">
        <v>8070</v>
      </c>
      <c r="X92" s="54">
        <v>8311</v>
      </c>
      <c r="Y92" s="54">
        <v>8559</v>
      </c>
      <c r="Z92" s="54">
        <v>8815</v>
      </c>
      <c r="AA92" s="54">
        <v>9079</v>
      </c>
      <c r="AB92" s="54">
        <v>9350</v>
      </c>
      <c r="AC92" s="54">
        <v>9630</v>
      </c>
      <c r="AD92" s="54">
        <v>9918</v>
      </c>
      <c r="AE92" s="54">
        <v>10215</v>
      </c>
      <c r="AF92" s="54">
        <v>10520</v>
      </c>
      <c r="AG92" s="54">
        <v>10835</v>
      </c>
      <c r="AH92" s="54">
        <v>11159</v>
      </c>
      <c r="AI92" s="54">
        <v>11493</v>
      </c>
      <c r="AJ92" s="54">
        <v>11837</v>
      </c>
      <c r="AK92" s="54">
        <v>12191</v>
      </c>
      <c r="AL92" s="54">
        <v>12556</v>
      </c>
      <c r="AM92" s="54">
        <v>12932</v>
      </c>
      <c r="AN92" s="54">
        <v>13319</v>
      </c>
      <c r="AO92" s="54">
        <v>13718</v>
      </c>
      <c r="AP92" s="54">
        <v>14128</v>
      </c>
      <c r="AQ92" s="54">
        <v>14551</v>
      </c>
      <c r="AR92" s="54">
        <v>14987</v>
      </c>
      <c r="AS92" s="54">
        <v>15436</v>
      </c>
      <c r="AT92" s="54">
        <v>15898</v>
      </c>
      <c r="AU92" s="54">
        <v>16374</v>
      </c>
      <c r="AV92" s="54">
        <v>16864</v>
      </c>
      <c r="AW92" s="54">
        <v>17369</v>
      </c>
      <c r="AX92" s="54">
        <v>17890</v>
      </c>
      <c r="AY92" s="54">
        <v>18425</v>
      </c>
      <c r="AZ92" s="54">
        <v>18977</v>
      </c>
      <c r="BA92" s="54">
        <v>19546</v>
      </c>
      <c r="BB92" s="54">
        <v>20131</v>
      </c>
      <c r="BC92" s="54">
        <v>20734</v>
      </c>
      <c r="BD92" s="54">
        <v>21355</v>
      </c>
      <c r="BE92" s="54">
        <v>21995</v>
      </c>
      <c r="BF92" s="54">
        <v>22654</v>
      </c>
      <c r="BG92" s="54">
        <v>23332</v>
      </c>
      <c r="BH92" s="54">
        <v>24032</v>
      </c>
      <c r="BI92" s="54">
        <v>24753</v>
      </c>
      <c r="BJ92" s="54">
        <v>25495</v>
      </c>
      <c r="BK92" s="54">
        <v>26260</v>
      </c>
      <c r="BL92" s="54">
        <v>27047</v>
      </c>
      <c r="BM92" s="54">
        <v>27859</v>
      </c>
      <c r="BN92" s="54">
        <v>28694</v>
      </c>
      <c r="BO92" s="54">
        <v>29555</v>
      </c>
      <c r="BP92" s="54">
        <v>30441</v>
      </c>
      <c r="BQ92" s="54">
        <v>31354</v>
      </c>
      <c r="BR92" s="54">
        <v>32294</v>
      </c>
      <c r="BS92" s="54">
        <v>33262</v>
      </c>
      <c r="BT92" s="54">
        <v>34259</v>
      </c>
      <c r="BU92" s="54">
        <v>35286</v>
      </c>
      <c r="BV92" s="54">
        <v>36344</v>
      </c>
      <c r="BW92" s="54">
        <v>37433</v>
      </c>
      <c r="BX92" s="54">
        <v>38555</v>
      </c>
      <c r="BY92" s="54">
        <v>39711</v>
      </c>
      <c r="BZ92" s="54">
        <v>40901</v>
      </c>
      <c r="CA92" s="54">
        <v>42126</v>
      </c>
      <c r="CB92" s="54">
        <v>43388</v>
      </c>
      <c r="CC92" s="54">
        <v>44688</v>
      </c>
      <c r="CD92" s="54">
        <v>46026</v>
      </c>
      <c r="CE92" s="54">
        <v>47405</v>
      </c>
      <c r="CF92" s="54">
        <v>48824</v>
      </c>
      <c r="CG92" s="54">
        <v>50286</v>
      </c>
      <c r="CH92" s="54">
        <v>51791</v>
      </c>
      <c r="CI92" s="54">
        <v>53340</v>
      </c>
      <c r="CJ92" s="54">
        <v>54936</v>
      </c>
      <c r="CK92" s="54">
        <v>56579</v>
      </c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</row>
    <row r="93" spans="1:106">
      <c r="A93" s="54">
        <v>18</v>
      </c>
      <c r="B93" s="54">
        <v>419</v>
      </c>
      <c r="C93" s="54">
        <v>1078</v>
      </c>
      <c r="D93" s="54">
        <v>2012</v>
      </c>
      <c r="E93" s="54">
        <v>3393</v>
      </c>
      <c r="F93" s="54">
        <v>4923</v>
      </c>
      <c r="G93" s="54">
        <v>5066</v>
      </c>
      <c r="H93" s="54">
        <v>5214</v>
      </c>
      <c r="I93" s="54">
        <v>5367</v>
      </c>
      <c r="J93" s="54">
        <v>5524</v>
      </c>
      <c r="K93" s="54">
        <v>5686</v>
      </c>
      <c r="L93" s="54">
        <v>5853</v>
      </c>
      <c r="M93" s="54">
        <v>6025</v>
      </c>
      <c r="N93" s="54">
        <v>6202</v>
      </c>
      <c r="O93" s="54">
        <v>6385</v>
      </c>
      <c r="P93" s="54">
        <v>6574</v>
      </c>
      <c r="Q93" s="54">
        <v>6768</v>
      </c>
      <c r="R93" s="54">
        <v>6969</v>
      </c>
      <c r="S93" s="54">
        <v>7175</v>
      </c>
      <c r="T93" s="54">
        <v>7388</v>
      </c>
      <c r="U93" s="54">
        <v>7608</v>
      </c>
      <c r="V93" s="54">
        <v>7835</v>
      </c>
      <c r="W93" s="54">
        <v>8069</v>
      </c>
      <c r="X93" s="54">
        <v>8310</v>
      </c>
      <c r="Y93" s="54">
        <v>8559</v>
      </c>
      <c r="Z93" s="54">
        <v>8815</v>
      </c>
      <c r="AA93" s="54">
        <v>9078</v>
      </c>
      <c r="AB93" s="54">
        <v>9350</v>
      </c>
      <c r="AC93" s="54">
        <v>9629</v>
      </c>
      <c r="AD93" s="54">
        <v>9917</v>
      </c>
      <c r="AE93" s="54">
        <v>10214</v>
      </c>
      <c r="AF93" s="54">
        <v>10520</v>
      </c>
      <c r="AG93" s="54">
        <v>10834</v>
      </c>
      <c r="AH93" s="54">
        <v>11159</v>
      </c>
      <c r="AI93" s="54">
        <v>11492</v>
      </c>
      <c r="AJ93" s="54">
        <v>11836</v>
      </c>
      <c r="AK93" s="54">
        <v>12191</v>
      </c>
      <c r="AL93" s="54">
        <v>12555</v>
      </c>
      <c r="AM93" s="54">
        <v>12931</v>
      </c>
      <c r="AN93" s="54">
        <v>13318</v>
      </c>
      <c r="AO93" s="54">
        <v>13717</v>
      </c>
      <c r="AP93" s="54">
        <v>14128</v>
      </c>
      <c r="AQ93" s="54">
        <v>14550</v>
      </c>
      <c r="AR93" s="54">
        <v>14986</v>
      </c>
      <c r="AS93" s="54">
        <v>15435</v>
      </c>
      <c r="AT93" s="54">
        <v>15897</v>
      </c>
      <c r="AU93" s="54">
        <v>16373</v>
      </c>
      <c r="AV93" s="54">
        <v>16863</v>
      </c>
      <c r="AW93" s="54">
        <v>17368</v>
      </c>
      <c r="AX93" s="54">
        <v>17888</v>
      </c>
      <c r="AY93" s="54">
        <v>18424</v>
      </c>
      <c r="AZ93" s="54">
        <v>18976</v>
      </c>
      <c r="BA93" s="54">
        <v>19544</v>
      </c>
      <c r="BB93" s="54">
        <v>20130</v>
      </c>
      <c r="BC93" s="54">
        <v>20733</v>
      </c>
      <c r="BD93" s="54">
        <v>21354</v>
      </c>
      <c r="BE93" s="54">
        <v>21993</v>
      </c>
      <c r="BF93" s="54">
        <v>22652</v>
      </c>
      <c r="BG93" s="54">
        <v>23332</v>
      </c>
      <c r="BH93" s="54">
        <v>24031</v>
      </c>
      <c r="BI93" s="54">
        <v>24752</v>
      </c>
      <c r="BJ93" s="54">
        <v>25494</v>
      </c>
      <c r="BK93" s="54">
        <v>26259</v>
      </c>
      <c r="BL93" s="54">
        <v>27047</v>
      </c>
      <c r="BM93" s="54">
        <v>27858</v>
      </c>
      <c r="BN93" s="54">
        <v>28693</v>
      </c>
      <c r="BO93" s="54">
        <v>29554</v>
      </c>
      <c r="BP93" s="54">
        <v>30440</v>
      </c>
      <c r="BQ93" s="54">
        <v>31352</v>
      </c>
      <c r="BR93" s="54">
        <v>32292</v>
      </c>
      <c r="BS93" s="54">
        <v>33261</v>
      </c>
      <c r="BT93" s="54">
        <v>34258</v>
      </c>
      <c r="BU93" s="54">
        <v>35285</v>
      </c>
      <c r="BV93" s="54">
        <v>36342</v>
      </c>
      <c r="BW93" s="54">
        <v>37431</v>
      </c>
      <c r="BX93" s="54">
        <v>38553</v>
      </c>
      <c r="BY93" s="54">
        <v>39709</v>
      </c>
      <c r="BZ93" s="54">
        <v>40898</v>
      </c>
      <c r="CA93" s="54">
        <v>42124</v>
      </c>
      <c r="CB93" s="54">
        <v>43385</v>
      </c>
      <c r="CC93" s="54">
        <v>44685</v>
      </c>
      <c r="CD93" s="54">
        <v>46023</v>
      </c>
      <c r="CE93" s="54">
        <v>47401</v>
      </c>
      <c r="CF93" s="54">
        <v>48820</v>
      </c>
      <c r="CG93" s="54">
        <v>50281</v>
      </c>
      <c r="CH93" s="54">
        <v>51786</v>
      </c>
      <c r="CI93" s="54">
        <v>53335</v>
      </c>
      <c r="CJ93" s="54">
        <v>54930</v>
      </c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</row>
    <row r="94" spans="1:106">
      <c r="A94" s="54">
        <v>19</v>
      </c>
      <c r="B94" s="54">
        <v>419</v>
      </c>
      <c r="C94" s="54">
        <v>1078</v>
      </c>
      <c r="D94" s="54">
        <v>2012</v>
      </c>
      <c r="E94" s="54">
        <v>3393</v>
      </c>
      <c r="F94" s="54">
        <v>4923</v>
      </c>
      <c r="G94" s="54">
        <v>5066</v>
      </c>
      <c r="H94" s="54">
        <v>5214</v>
      </c>
      <c r="I94" s="54">
        <v>5366</v>
      </c>
      <c r="J94" s="54">
        <v>5523</v>
      </c>
      <c r="K94" s="54">
        <v>5685</v>
      </c>
      <c r="L94" s="54">
        <v>5852</v>
      </c>
      <c r="M94" s="54">
        <v>6024</v>
      </c>
      <c r="N94" s="54">
        <v>6201</v>
      </c>
      <c r="O94" s="54">
        <v>6384</v>
      </c>
      <c r="P94" s="54">
        <v>6573</v>
      </c>
      <c r="Q94" s="54">
        <v>6767</v>
      </c>
      <c r="R94" s="54">
        <v>6967</v>
      </c>
      <c r="S94" s="54">
        <v>7174</v>
      </c>
      <c r="T94" s="54">
        <v>7387</v>
      </c>
      <c r="U94" s="54">
        <v>7606</v>
      </c>
      <c r="V94" s="54">
        <v>7833</v>
      </c>
      <c r="W94" s="54">
        <v>8067</v>
      </c>
      <c r="X94" s="54">
        <v>8308</v>
      </c>
      <c r="Y94" s="54">
        <v>8557</v>
      </c>
      <c r="Z94" s="54">
        <v>8813</v>
      </c>
      <c r="AA94" s="54">
        <v>9076</v>
      </c>
      <c r="AB94" s="54">
        <v>9347</v>
      </c>
      <c r="AC94" s="54">
        <v>9627</v>
      </c>
      <c r="AD94" s="54">
        <v>9915</v>
      </c>
      <c r="AE94" s="54">
        <v>10212</v>
      </c>
      <c r="AF94" s="54">
        <v>10517</v>
      </c>
      <c r="AG94" s="54">
        <v>10832</v>
      </c>
      <c r="AH94" s="54">
        <v>11156</v>
      </c>
      <c r="AI94" s="54">
        <v>11489</v>
      </c>
      <c r="AJ94" s="54">
        <v>11833</v>
      </c>
      <c r="AK94" s="54">
        <v>12187</v>
      </c>
      <c r="AL94" s="54">
        <v>12552</v>
      </c>
      <c r="AM94" s="54">
        <v>12928</v>
      </c>
      <c r="AN94" s="54">
        <v>13315</v>
      </c>
      <c r="AO94" s="54">
        <v>13713</v>
      </c>
      <c r="AP94" s="54">
        <v>14124</v>
      </c>
      <c r="AQ94" s="54">
        <v>14547</v>
      </c>
      <c r="AR94" s="54">
        <v>14982</v>
      </c>
      <c r="AS94" s="54">
        <v>15431</v>
      </c>
      <c r="AT94" s="54">
        <v>15893</v>
      </c>
      <c r="AU94" s="54">
        <v>16369</v>
      </c>
      <c r="AV94" s="54">
        <v>16859</v>
      </c>
      <c r="AW94" s="54">
        <v>17364</v>
      </c>
      <c r="AX94" s="54">
        <v>17884</v>
      </c>
      <c r="AY94" s="54">
        <v>18419</v>
      </c>
      <c r="AZ94" s="54">
        <v>18971</v>
      </c>
      <c r="BA94" s="54">
        <v>19539</v>
      </c>
      <c r="BB94" s="54">
        <v>20124</v>
      </c>
      <c r="BC94" s="54">
        <v>20727</v>
      </c>
      <c r="BD94" s="54">
        <v>21348</v>
      </c>
      <c r="BE94" s="54">
        <v>21987</v>
      </c>
      <c r="BF94" s="54">
        <v>22647</v>
      </c>
      <c r="BG94" s="54">
        <v>23326</v>
      </c>
      <c r="BH94" s="54">
        <v>24026</v>
      </c>
      <c r="BI94" s="54">
        <v>24746</v>
      </c>
      <c r="BJ94" s="54">
        <v>25489</v>
      </c>
      <c r="BK94" s="54">
        <v>26253</v>
      </c>
      <c r="BL94" s="54">
        <v>27040</v>
      </c>
      <c r="BM94" s="54">
        <v>27851</v>
      </c>
      <c r="BN94" s="54">
        <v>28686</v>
      </c>
      <c r="BO94" s="54">
        <v>29547</v>
      </c>
      <c r="BP94" s="54">
        <v>30433</v>
      </c>
      <c r="BQ94" s="54">
        <v>31345</v>
      </c>
      <c r="BR94" s="54">
        <v>32285</v>
      </c>
      <c r="BS94" s="54">
        <v>33253</v>
      </c>
      <c r="BT94" s="54">
        <v>34249</v>
      </c>
      <c r="BU94" s="54">
        <v>35276</v>
      </c>
      <c r="BV94" s="54">
        <v>36333</v>
      </c>
      <c r="BW94" s="54">
        <v>37422</v>
      </c>
      <c r="BX94" s="54">
        <v>38544</v>
      </c>
      <c r="BY94" s="54">
        <v>39698</v>
      </c>
      <c r="BZ94" s="54">
        <v>40888</v>
      </c>
      <c r="CA94" s="54">
        <v>42113</v>
      </c>
      <c r="CB94" s="54">
        <v>43374</v>
      </c>
      <c r="CC94" s="54">
        <v>44673</v>
      </c>
      <c r="CD94" s="54">
        <v>46010</v>
      </c>
      <c r="CE94" s="54">
        <v>47388</v>
      </c>
      <c r="CF94" s="54">
        <v>48806</v>
      </c>
      <c r="CG94" s="54">
        <v>50266</v>
      </c>
      <c r="CH94" s="54">
        <v>51770</v>
      </c>
      <c r="CI94" s="54">
        <v>53319</v>
      </c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</row>
    <row r="95" spans="1:106">
      <c r="A95" s="54">
        <v>20</v>
      </c>
      <c r="B95" s="54">
        <v>419</v>
      </c>
      <c r="C95" s="54">
        <v>1078</v>
      </c>
      <c r="D95" s="54">
        <v>2012</v>
      </c>
      <c r="E95" s="54">
        <v>3393</v>
      </c>
      <c r="F95" s="54">
        <v>4922</v>
      </c>
      <c r="G95" s="54">
        <v>5066</v>
      </c>
      <c r="H95" s="54">
        <v>5214</v>
      </c>
      <c r="I95" s="54">
        <v>5366</v>
      </c>
      <c r="J95" s="54">
        <v>5523</v>
      </c>
      <c r="K95" s="54">
        <v>5685</v>
      </c>
      <c r="L95" s="54">
        <v>5851</v>
      </c>
      <c r="M95" s="54">
        <v>6023</v>
      </c>
      <c r="N95" s="54">
        <v>6200</v>
      </c>
      <c r="O95" s="54">
        <v>6383</v>
      </c>
      <c r="P95" s="54">
        <v>6571</v>
      </c>
      <c r="Q95" s="54">
        <v>6765</v>
      </c>
      <c r="R95" s="54">
        <v>6965</v>
      </c>
      <c r="S95" s="54">
        <v>7172</v>
      </c>
      <c r="T95" s="54">
        <v>7385</v>
      </c>
      <c r="U95" s="54">
        <v>7604</v>
      </c>
      <c r="V95" s="54">
        <v>7831</v>
      </c>
      <c r="W95" s="54">
        <v>8065</v>
      </c>
      <c r="X95" s="54">
        <v>8306</v>
      </c>
      <c r="Y95" s="54">
        <v>8554</v>
      </c>
      <c r="Z95" s="54">
        <v>8810</v>
      </c>
      <c r="AA95" s="54">
        <v>9074</v>
      </c>
      <c r="AB95" s="54">
        <v>9345</v>
      </c>
      <c r="AC95" s="54">
        <v>9624</v>
      </c>
      <c r="AD95" s="54">
        <v>9912</v>
      </c>
      <c r="AE95" s="54">
        <v>10209</v>
      </c>
      <c r="AF95" s="54">
        <v>10514</v>
      </c>
      <c r="AG95" s="54">
        <v>10829</v>
      </c>
      <c r="AH95" s="54">
        <v>11153</v>
      </c>
      <c r="AI95" s="54">
        <v>11486</v>
      </c>
      <c r="AJ95" s="54">
        <v>11830</v>
      </c>
      <c r="AK95" s="54">
        <v>12184</v>
      </c>
      <c r="AL95" s="54">
        <v>12549</v>
      </c>
      <c r="AM95" s="54">
        <v>12924</v>
      </c>
      <c r="AN95" s="54">
        <v>13311</v>
      </c>
      <c r="AO95" s="54">
        <v>13710</v>
      </c>
      <c r="AP95" s="54">
        <v>14120</v>
      </c>
      <c r="AQ95" s="54">
        <v>14543</v>
      </c>
      <c r="AR95" s="54">
        <v>14978</v>
      </c>
      <c r="AS95" s="54">
        <v>15427</v>
      </c>
      <c r="AT95" s="54">
        <v>15889</v>
      </c>
      <c r="AU95" s="54">
        <v>16364</v>
      </c>
      <c r="AV95" s="54">
        <v>16854</v>
      </c>
      <c r="AW95" s="54">
        <v>17359</v>
      </c>
      <c r="AX95" s="54">
        <v>17879</v>
      </c>
      <c r="AY95" s="54">
        <v>18414</v>
      </c>
      <c r="AZ95" s="54">
        <v>18966</v>
      </c>
      <c r="BA95" s="54">
        <v>19534</v>
      </c>
      <c r="BB95" s="54">
        <v>20119</v>
      </c>
      <c r="BC95" s="54">
        <v>20722</v>
      </c>
      <c r="BD95" s="54">
        <v>21342</v>
      </c>
      <c r="BE95" s="54">
        <v>21982</v>
      </c>
      <c r="BF95" s="54">
        <v>22642</v>
      </c>
      <c r="BG95" s="54">
        <v>23321</v>
      </c>
      <c r="BH95" s="54">
        <v>24020</v>
      </c>
      <c r="BI95" s="54">
        <v>24741</v>
      </c>
      <c r="BJ95" s="54">
        <v>25483</v>
      </c>
      <c r="BK95" s="54">
        <v>26247</v>
      </c>
      <c r="BL95" s="54">
        <v>27034</v>
      </c>
      <c r="BM95" s="54">
        <v>27844</v>
      </c>
      <c r="BN95" s="54">
        <v>28679</v>
      </c>
      <c r="BO95" s="54">
        <v>29539</v>
      </c>
      <c r="BP95" s="54">
        <v>30425</v>
      </c>
      <c r="BQ95" s="54">
        <v>31337</v>
      </c>
      <c r="BR95" s="54">
        <v>32277</v>
      </c>
      <c r="BS95" s="54">
        <v>33244</v>
      </c>
      <c r="BT95" s="54">
        <v>34241</v>
      </c>
      <c r="BU95" s="54">
        <v>35267</v>
      </c>
      <c r="BV95" s="54">
        <v>36324</v>
      </c>
      <c r="BW95" s="54">
        <v>37412</v>
      </c>
      <c r="BX95" s="54">
        <v>38533</v>
      </c>
      <c r="BY95" s="54">
        <v>39688</v>
      </c>
      <c r="BZ95" s="54">
        <v>40877</v>
      </c>
      <c r="CA95" s="54">
        <v>42101</v>
      </c>
      <c r="CB95" s="54">
        <v>43362</v>
      </c>
      <c r="CC95" s="54">
        <v>44660</v>
      </c>
      <c r="CD95" s="54">
        <v>45997</v>
      </c>
      <c r="CE95" s="54">
        <v>47373</v>
      </c>
      <c r="CF95" s="54">
        <v>48791</v>
      </c>
      <c r="CG95" s="54">
        <v>50251</v>
      </c>
      <c r="CH95" s="54">
        <v>51754</v>
      </c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</row>
    <row r="96" spans="1:106">
      <c r="A96" s="54">
        <v>21</v>
      </c>
      <c r="B96" s="54">
        <v>419</v>
      </c>
      <c r="C96" s="54">
        <v>1078</v>
      </c>
      <c r="D96" s="54">
        <v>2012</v>
      </c>
      <c r="E96" s="54">
        <v>3393</v>
      </c>
      <c r="F96" s="54">
        <v>4922</v>
      </c>
      <c r="G96" s="54">
        <v>5065</v>
      </c>
      <c r="H96" s="54">
        <v>5213</v>
      </c>
      <c r="I96" s="54">
        <v>5365</v>
      </c>
      <c r="J96" s="54">
        <v>5522</v>
      </c>
      <c r="K96" s="54">
        <v>5684</v>
      </c>
      <c r="L96" s="54">
        <v>5850</v>
      </c>
      <c r="M96" s="54">
        <v>6022</v>
      </c>
      <c r="N96" s="54">
        <v>6199</v>
      </c>
      <c r="O96" s="54">
        <v>6381</v>
      </c>
      <c r="P96" s="54">
        <v>6570</v>
      </c>
      <c r="Q96" s="54">
        <v>6763</v>
      </c>
      <c r="R96" s="54">
        <v>6963</v>
      </c>
      <c r="S96" s="54">
        <v>7170</v>
      </c>
      <c r="T96" s="54">
        <v>7382</v>
      </c>
      <c r="U96" s="54">
        <v>7602</v>
      </c>
      <c r="V96" s="54">
        <v>7829</v>
      </c>
      <c r="W96" s="54">
        <v>8063</v>
      </c>
      <c r="X96" s="54">
        <v>8304</v>
      </c>
      <c r="Y96" s="54">
        <v>8552</v>
      </c>
      <c r="Z96" s="54">
        <v>8808</v>
      </c>
      <c r="AA96" s="54">
        <v>9071</v>
      </c>
      <c r="AB96" s="54">
        <v>9343</v>
      </c>
      <c r="AC96" s="54">
        <v>9622</v>
      </c>
      <c r="AD96" s="54">
        <v>9910</v>
      </c>
      <c r="AE96" s="54">
        <v>10206</v>
      </c>
      <c r="AF96" s="54">
        <v>10512</v>
      </c>
      <c r="AG96" s="54">
        <v>10826</v>
      </c>
      <c r="AH96" s="54">
        <v>11150</v>
      </c>
      <c r="AI96" s="54">
        <v>11484</v>
      </c>
      <c r="AJ96" s="54">
        <v>11827</v>
      </c>
      <c r="AK96" s="54">
        <v>12181</v>
      </c>
      <c r="AL96" s="54">
        <v>12546</v>
      </c>
      <c r="AM96" s="54">
        <v>12921</v>
      </c>
      <c r="AN96" s="54">
        <v>13308</v>
      </c>
      <c r="AO96" s="54">
        <v>13706</v>
      </c>
      <c r="AP96" s="54">
        <v>14117</v>
      </c>
      <c r="AQ96" s="54">
        <v>14539</v>
      </c>
      <c r="AR96" s="54">
        <v>14975</v>
      </c>
      <c r="AS96" s="54">
        <v>15423</v>
      </c>
      <c r="AT96" s="54">
        <v>15885</v>
      </c>
      <c r="AU96" s="54">
        <v>16360</v>
      </c>
      <c r="AV96" s="54">
        <v>16850</v>
      </c>
      <c r="AW96" s="54">
        <v>17355</v>
      </c>
      <c r="AX96" s="54">
        <v>17875</v>
      </c>
      <c r="AY96" s="54">
        <v>18410</v>
      </c>
      <c r="AZ96" s="54">
        <v>18961</v>
      </c>
      <c r="BA96" s="54">
        <v>19529</v>
      </c>
      <c r="BB96" s="54">
        <v>20114</v>
      </c>
      <c r="BC96" s="54">
        <v>20717</v>
      </c>
      <c r="BD96" s="54">
        <v>21338</v>
      </c>
      <c r="BE96" s="54">
        <v>21978</v>
      </c>
      <c r="BF96" s="54">
        <v>22637</v>
      </c>
      <c r="BG96" s="54">
        <v>23316</v>
      </c>
      <c r="BH96" s="54">
        <v>24015</v>
      </c>
      <c r="BI96" s="54">
        <v>24736</v>
      </c>
      <c r="BJ96" s="54">
        <v>25477</v>
      </c>
      <c r="BK96" s="54">
        <v>26241</v>
      </c>
      <c r="BL96" s="54">
        <v>27028</v>
      </c>
      <c r="BM96" s="54">
        <v>27839</v>
      </c>
      <c r="BN96" s="54">
        <v>28674</v>
      </c>
      <c r="BO96" s="54">
        <v>29533</v>
      </c>
      <c r="BP96" s="54">
        <v>30419</v>
      </c>
      <c r="BQ96" s="54">
        <v>31331</v>
      </c>
      <c r="BR96" s="54">
        <v>32270</v>
      </c>
      <c r="BS96" s="54">
        <v>33237</v>
      </c>
      <c r="BT96" s="54">
        <v>34233</v>
      </c>
      <c r="BU96" s="54">
        <v>35259</v>
      </c>
      <c r="BV96" s="54">
        <v>36316</v>
      </c>
      <c r="BW96" s="54">
        <v>37404</v>
      </c>
      <c r="BX96" s="54">
        <v>38524</v>
      </c>
      <c r="BY96" s="54">
        <v>39678</v>
      </c>
      <c r="BZ96" s="54">
        <v>40867</v>
      </c>
      <c r="CA96" s="54">
        <v>42091</v>
      </c>
      <c r="CB96" s="54">
        <v>43351</v>
      </c>
      <c r="CC96" s="54">
        <v>44649</v>
      </c>
      <c r="CD96" s="54">
        <v>45985</v>
      </c>
      <c r="CE96" s="54">
        <v>47361</v>
      </c>
      <c r="CF96" s="54">
        <v>48778</v>
      </c>
      <c r="CG96" s="54">
        <v>50237</v>
      </c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</row>
    <row r="97" spans="1:106">
      <c r="A97" s="54">
        <v>22</v>
      </c>
      <c r="B97" s="54">
        <v>419</v>
      </c>
      <c r="C97" s="54">
        <v>1078</v>
      </c>
      <c r="D97" s="54">
        <v>2012</v>
      </c>
      <c r="E97" s="54">
        <v>3393</v>
      </c>
      <c r="F97" s="54">
        <v>4922</v>
      </c>
      <c r="G97" s="54">
        <v>5065</v>
      </c>
      <c r="H97" s="54">
        <v>5213</v>
      </c>
      <c r="I97" s="54">
        <v>5365</v>
      </c>
      <c r="J97" s="54">
        <v>5521</v>
      </c>
      <c r="K97" s="54">
        <v>5683</v>
      </c>
      <c r="L97" s="54">
        <v>5849</v>
      </c>
      <c r="M97" s="54">
        <v>6021</v>
      </c>
      <c r="N97" s="54">
        <v>6198</v>
      </c>
      <c r="O97" s="54">
        <v>6380</v>
      </c>
      <c r="P97" s="54">
        <v>6568</v>
      </c>
      <c r="Q97" s="54">
        <v>6762</v>
      </c>
      <c r="R97" s="54">
        <v>6961</v>
      </c>
      <c r="S97" s="54">
        <v>7167</v>
      </c>
      <c r="T97" s="54">
        <v>7380</v>
      </c>
      <c r="U97" s="54">
        <v>7601</v>
      </c>
      <c r="V97" s="54">
        <v>7828</v>
      </c>
      <c r="W97" s="54">
        <v>8062</v>
      </c>
      <c r="X97" s="54">
        <v>8303</v>
      </c>
      <c r="Y97" s="54">
        <v>8551</v>
      </c>
      <c r="Z97" s="54">
        <v>8806</v>
      </c>
      <c r="AA97" s="54">
        <v>9070</v>
      </c>
      <c r="AB97" s="54">
        <v>9341</v>
      </c>
      <c r="AC97" s="54">
        <v>9620</v>
      </c>
      <c r="AD97" s="54">
        <v>9908</v>
      </c>
      <c r="AE97" s="54">
        <v>10204</v>
      </c>
      <c r="AF97" s="54">
        <v>10510</v>
      </c>
      <c r="AG97" s="54">
        <v>10824</v>
      </c>
      <c r="AH97" s="54">
        <v>11148</v>
      </c>
      <c r="AI97" s="54">
        <v>11482</v>
      </c>
      <c r="AJ97" s="54">
        <v>11825</v>
      </c>
      <c r="AK97" s="54">
        <v>12179</v>
      </c>
      <c r="AL97" s="54">
        <v>12544</v>
      </c>
      <c r="AM97" s="54">
        <v>12919</v>
      </c>
      <c r="AN97" s="54">
        <v>13306</v>
      </c>
      <c r="AO97" s="54">
        <v>13704</v>
      </c>
      <c r="AP97" s="54">
        <v>14114</v>
      </c>
      <c r="AQ97" s="54">
        <v>14537</v>
      </c>
      <c r="AR97" s="54">
        <v>14972</v>
      </c>
      <c r="AS97" s="54">
        <v>15420</v>
      </c>
      <c r="AT97" s="54">
        <v>15882</v>
      </c>
      <c r="AU97" s="54">
        <v>16357</v>
      </c>
      <c r="AV97" s="54">
        <v>16847</v>
      </c>
      <c r="AW97" s="54">
        <v>17352</v>
      </c>
      <c r="AX97" s="54">
        <v>17871</v>
      </c>
      <c r="AY97" s="54">
        <v>18406</v>
      </c>
      <c r="AZ97" s="54">
        <v>18958</v>
      </c>
      <c r="BA97" s="54">
        <v>19526</v>
      </c>
      <c r="BB97" s="54">
        <v>20110</v>
      </c>
      <c r="BC97" s="54">
        <v>20713</v>
      </c>
      <c r="BD97" s="54">
        <v>21335</v>
      </c>
      <c r="BE97" s="54">
        <v>21975</v>
      </c>
      <c r="BF97" s="54">
        <v>22634</v>
      </c>
      <c r="BG97" s="54">
        <v>23313</v>
      </c>
      <c r="BH97" s="54">
        <v>24012</v>
      </c>
      <c r="BI97" s="54">
        <v>24732</v>
      </c>
      <c r="BJ97" s="54">
        <v>25473</v>
      </c>
      <c r="BK97" s="54">
        <v>26237</v>
      </c>
      <c r="BL97" s="54">
        <v>27024</v>
      </c>
      <c r="BM97" s="54">
        <v>27834</v>
      </c>
      <c r="BN97" s="54">
        <v>28669</v>
      </c>
      <c r="BO97" s="54">
        <v>29528</v>
      </c>
      <c r="BP97" s="54">
        <v>30414</v>
      </c>
      <c r="BQ97" s="54">
        <v>31325</v>
      </c>
      <c r="BR97" s="54">
        <v>32264</v>
      </c>
      <c r="BS97" s="54">
        <v>33231</v>
      </c>
      <c r="BT97" s="54">
        <v>34227</v>
      </c>
      <c r="BU97" s="54">
        <v>35253</v>
      </c>
      <c r="BV97" s="54">
        <v>36309</v>
      </c>
      <c r="BW97" s="54">
        <v>37397</v>
      </c>
      <c r="BX97" s="54">
        <v>38517</v>
      </c>
      <c r="BY97" s="54">
        <v>39671</v>
      </c>
      <c r="BZ97" s="54">
        <v>40859</v>
      </c>
      <c r="CA97" s="54">
        <v>42082</v>
      </c>
      <c r="CB97" s="54">
        <v>43342</v>
      </c>
      <c r="CC97" s="54">
        <v>44639</v>
      </c>
      <c r="CD97" s="54">
        <v>45975</v>
      </c>
      <c r="CE97" s="54">
        <v>47350</v>
      </c>
      <c r="CF97" s="54">
        <v>48767</v>
      </c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</row>
    <row r="98" spans="1:106">
      <c r="A98" s="54">
        <v>23</v>
      </c>
      <c r="B98" s="54">
        <v>419</v>
      </c>
      <c r="C98" s="54">
        <v>1078</v>
      </c>
      <c r="D98" s="54">
        <v>2012</v>
      </c>
      <c r="E98" s="54">
        <v>3393</v>
      </c>
      <c r="F98" s="54">
        <v>4922</v>
      </c>
      <c r="G98" s="54">
        <v>5065</v>
      </c>
      <c r="H98" s="54">
        <v>5212</v>
      </c>
      <c r="I98" s="54">
        <v>5364</v>
      </c>
      <c r="J98" s="54">
        <v>5521</v>
      </c>
      <c r="K98" s="54">
        <v>5682</v>
      </c>
      <c r="L98" s="54">
        <v>5848</v>
      </c>
      <c r="M98" s="54">
        <v>6019</v>
      </c>
      <c r="N98" s="54">
        <v>6196</v>
      </c>
      <c r="O98" s="54">
        <v>6378</v>
      </c>
      <c r="P98" s="54">
        <v>6566</v>
      </c>
      <c r="Q98" s="54">
        <v>6759</v>
      </c>
      <c r="R98" s="54">
        <v>6959</v>
      </c>
      <c r="S98" s="54">
        <v>7165</v>
      </c>
      <c r="T98" s="54">
        <v>7379</v>
      </c>
      <c r="U98" s="54">
        <v>7599</v>
      </c>
      <c r="V98" s="54">
        <v>7827</v>
      </c>
      <c r="W98" s="54">
        <v>8060</v>
      </c>
      <c r="X98" s="54">
        <v>8301</v>
      </c>
      <c r="Y98" s="54">
        <v>8550</v>
      </c>
      <c r="Z98" s="54">
        <v>8805</v>
      </c>
      <c r="AA98" s="54">
        <v>9068</v>
      </c>
      <c r="AB98" s="54">
        <v>9340</v>
      </c>
      <c r="AC98" s="54">
        <v>9619</v>
      </c>
      <c r="AD98" s="54">
        <v>9907</v>
      </c>
      <c r="AE98" s="54">
        <v>10203</v>
      </c>
      <c r="AF98" s="54">
        <v>10508</v>
      </c>
      <c r="AG98" s="54">
        <v>10823</v>
      </c>
      <c r="AH98" s="54">
        <v>11146</v>
      </c>
      <c r="AI98" s="54">
        <v>11480</v>
      </c>
      <c r="AJ98" s="54">
        <v>11823</v>
      </c>
      <c r="AK98" s="54">
        <v>12177</v>
      </c>
      <c r="AL98" s="54">
        <v>12542</v>
      </c>
      <c r="AM98" s="54">
        <v>12917</v>
      </c>
      <c r="AN98" s="54">
        <v>13304</v>
      </c>
      <c r="AO98" s="54">
        <v>13702</v>
      </c>
      <c r="AP98" s="54">
        <v>14112</v>
      </c>
      <c r="AQ98" s="54">
        <v>14535</v>
      </c>
      <c r="AR98" s="54">
        <v>14970</v>
      </c>
      <c r="AS98" s="54">
        <v>15418</v>
      </c>
      <c r="AT98" s="54">
        <v>15880</v>
      </c>
      <c r="AU98" s="54">
        <v>16355</v>
      </c>
      <c r="AV98" s="54">
        <v>16845</v>
      </c>
      <c r="AW98" s="54">
        <v>17349</v>
      </c>
      <c r="AX98" s="54">
        <v>17869</v>
      </c>
      <c r="AY98" s="54">
        <v>18404</v>
      </c>
      <c r="AZ98" s="54">
        <v>18955</v>
      </c>
      <c r="BA98" s="54">
        <v>19523</v>
      </c>
      <c r="BB98" s="54">
        <v>20108</v>
      </c>
      <c r="BC98" s="54">
        <v>20711</v>
      </c>
      <c r="BD98" s="54">
        <v>21332</v>
      </c>
      <c r="BE98" s="54">
        <v>21972</v>
      </c>
      <c r="BF98" s="54">
        <v>22631</v>
      </c>
      <c r="BG98" s="54">
        <v>23310</v>
      </c>
      <c r="BH98" s="54">
        <v>24009</v>
      </c>
      <c r="BI98" s="54">
        <v>24729</v>
      </c>
      <c r="BJ98" s="54">
        <v>25471</v>
      </c>
      <c r="BK98" s="54">
        <v>26234</v>
      </c>
      <c r="BL98" s="54">
        <v>27021</v>
      </c>
      <c r="BM98" s="54">
        <v>27831</v>
      </c>
      <c r="BN98" s="54">
        <v>28665</v>
      </c>
      <c r="BO98" s="54">
        <v>29525</v>
      </c>
      <c r="BP98" s="54">
        <v>30410</v>
      </c>
      <c r="BQ98" s="54">
        <v>31321</v>
      </c>
      <c r="BR98" s="54">
        <v>32260</v>
      </c>
      <c r="BS98" s="54">
        <v>33227</v>
      </c>
      <c r="BT98" s="54">
        <v>34223</v>
      </c>
      <c r="BU98" s="54">
        <v>35248</v>
      </c>
      <c r="BV98" s="54">
        <v>36304</v>
      </c>
      <c r="BW98" s="54">
        <v>37392</v>
      </c>
      <c r="BX98" s="54">
        <v>38511</v>
      </c>
      <c r="BY98" s="54">
        <v>39665</v>
      </c>
      <c r="BZ98" s="54">
        <v>40852</v>
      </c>
      <c r="CA98" s="54">
        <v>42075</v>
      </c>
      <c r="CB98" s="54">
        <v>43335</v>
      </c>
      <c r="CC98" s="54">
        <v>44631</v>
      </c>
      <c r="CD98" s="54">
        <v>45967</v>
      </c>
      <c r="CE98" s="54">
        <v>47341</v>
      </c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</row>
    <row r="99" spans="1:106">
      <c r="A99" s="54">
        <v>24</v>
      </c>
      <c r="B99" s="54">
        <v>419</v>
      </c>
      <c r="C99" s="54">
        <v>1078</v>
      </c>
      <c r="D99" s="54">
        <v>2012</v>
      </c>
      <c r="E99" s="54">
        <v>3392</v>
      </c>
      <c r="F99" s="54">
        <v>4921</v>
      </c>
      <c r="G99" s="54">
        <v>5064</v>
      </c>
      <c r="H99" s="54">
        <v>5211</v>
      </c>
      <c r="I99" s="54">
        <v>5363</v>
      </c>
      <c r="J99" s="54">
        <v>5520</v>
      </c>
      <c r="K99" s="54">
        <v>5681</v>
      </c>
      <c r="L99" s="54">
        <v>5847</v>
      </c>
      <c r="M99" s="54">
        <v>6018</v>
      </c>
      <c r="N99" s="54">
        <v>6194</v>
      </c>
      <c r="O99" s="54">
        <v>6376</v>
      </c>
      <c r="P99" s="54">
        <v>6564</v>
      </c>
      <c r="Q99" s="54">
        <v>6757</v>
      </c>
      <c r="R99" s="54">
        <v>6956</v>
      </c>
      <c r="S99" s="54">
        <v>7164</v>
      </c>
      <c r="T99" s="54">
        <v>7378</v>
      </c>
      <c r="U99" s="54">
        <v>7599</v>
      </c>
      <c r="V99" s="54">
        <v>7826</v>
      </c>
      <c r="W99" s="54">
        <v>8060</v>
      </c>
      <c r="X99" s="54">
        <v>8301</v>
      </c>
      <c r="Y99" s="54">
        <v>8549</v>
      </c>
      <c r="Z99" s="54">
        <v>8804</v>
      </c>
      <c r="AA99" s="54">
        <v>9068</v>
      </c>
      <c r="AB99" s="54">
        <v>9339</v>
      </c>
      <c r="AC99" s="54">
        <v>9618</v>
      </c>
      <c r="AD99" s="54">
        <v>9906</v>
      </c>
      <c r="AE99" s="54">
        <v>10202</v>
      </c>
      <c r="AF99" s="54">
        <v>10507</v>
      </c>
      <c r="AG99" s="54">
        <v>10822</v>
      </c>
      <c r="AH99" s="54">
        <v>11145</v>
      </c>
      <c r="AI99" s="54">
        <v>11479</v>
      </c>
      <c r="AJ99" s="54">
        <v>11822</v>
      </c>
      <c r="AK99" s="54">
        <v>12176</v>
      </c>
      <c r="AL99" s="54">
        <v>12541</v>
      </c>
      <c r="AM99" s="54">
        <v>12916</v>
      </c>
      <c r="AN99" s="54">
        <v>13302</v>
      </c>
      <c r="AO99" s="54">
        <v>13701</v>
      </c>
      <c r="AP99" s="54">
        <v>14111</v>
      </c>
      <c r="AQ99" s="54">
        <v>14533</v>
      </c>
      <c r="AR99" s="54">
        <v>14968</v>
      </c>
      <c r="AS99" s="54">
        <v>15416</v>
      </c>
      <c r="AT99" s="54">
        <v>15878</v>
      </c>
      <c r="AU99" s="54">
        <v>16353</v>
      </c>
      <c r="AV99" s="54">
        <v>16843</v>
      </c>
      <c r="AW99" s="54">
        <v>17347</v>
      </c>
      <c r="AX99" s="54">
        <v>17867</v>
      </c>
      <c r="AY99" s="54">
        <v>18402</v>
      </c>
      <c r="AZ99" s="54">
        <v>18953</v>
      </c>
      <c r="BA99" s="54">
        <v>19522</v>
      </c>
      <c r="BB99" s="54">
        <v>20107</v>
      </c>
      <c r="BC99" s="54">
        <v>20710</v>
      </c>
      <c r="BD99" s="54">
        <v>21331</v>
      </c>
      <c r="BE99" s="54">
        <v>21971</v>
      </c>
      <c r="BF99" s="54">
        <v>22630</v>
      </c>
      <c r="BG99" s="54">
        <v>23309</v>
      </c>
      <c r="BH99" s="54">
        <v>24008</v>
      </c>
      <c r="BI99" s="54">
        <v>24727</v>
      </c>
      <c r="BJ99" s="54">
        <v>25469</v>
      </c>
      <c r="BK99" s="54">
        <v>26233</v>
      </c>
      <c r="BL99" s="54">
        <v>27019</v>
      </c>
      <c r="BM99" s="54">
        <v>27829</v>
      </c>
      <c r="BN99" s="54">
        <v>28663</v>
      </c>
      <c r="BO99" s="54">
        <v>29523</v>
      </c>
      <c r="BP99" s="54">
        <v>30408</v>
      </c>
      <c r="BQ99" s="54">
        <v>31319</v>
      </c>
      <c r="BR99" s="54">
        <v>32258</v>
      </c>
      <c r="BS99" s="54">
        <v>33224</v>
      </c>
      <c r="BT99" s="54">
        <v>34220</v>
      </c>
      <c r="BU99" s="54">
        <v>35245</v>
      </c>
      <c r="BV99" s="54">
        <v>36301</v>
      </c>
      <c r="BW99" s="54">
        <v>37388</v>
      </c>
      <c r="BX99" s="54">
        <v>38508</v>
      </c>
      <c r="BY99" s="54">
        <v>39660</v>
      </c>
      <c r="BZ99" s="54">
        <v>40848</v>
      </c>
      <c r="CA99" s="54">
        <v>42070</v>
      </c>
      <c r="CB99" s="54">
        <v>43329</v>
      </c>
      <c r="CC99" s="54">
        <v>44625</v>
      </c>
      <c r="CD99" s="54">
        <v>45960</v>
      </c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</row>
    <row r="100" spans="1:106">
      <c r="A100" s="54">
        <v>25</v>
      </c>
      <c r="B100" s="54">
        <v>419</v>
      </c>
      <c r="C100" s="54">
        <v>1078</v>
      </c>
      <c r="D100" s="54">
        <v>2011</v>
      </c>
      <c r="E100" s="54">
        <v>3392</v>
      </c>
      <c r="F100" s="54">
        <v>4921</v>
      </c>
      <c r="G100" s="54">
        <v>5064</v>
      </c>
      <c r="H100" s="54">
        <v>5211</v>
      </c>
      <c r="I100" s="54">
        <v>5362</v>
      </c>
      <c r="J100" s="54">
        <v>5519</v>
      </c>
      <c r="K100" s="54">
        <v>5679</v>
      </c>
      <c r="L100" s="54">
        <v>5845</v>
      </c>
      <c r="M100" s="54">
        <v>6016</v>
      </c>
      <c r="N100" s="54">
        <v>6192</v>
      </c>
      <c r="O100" s="54">
        <v>6374</v>
      </c>
      <c r="P100" s="54">
        <v>6561</v>
      </c>
      <c r="Q100" s="54">
        <v>6754</v>
      </c>
      <c r="R100" s="54">
        <v>6956</v>
      </c>
      <c r="S100" s="54">
        <v>7164</v>
      </c>
      <c r="T100" s="54">
        <v>7378</v>
      </c>
      <c r="U100" s="54">
        <v>7598</v>
      </c>
      <c r="V100" s="54">
        <v>7825</v>
      </c>
      <c r="W100" s="54">
        <v>8059</v>
      </c>
      <c r="X100" s="54">
        <v>8300</v>
      </c>
      <c r="Y100" s="54">
        <v>8548</v>
      </c>
      <c r="Z100" s="54">
        <v>8804</v>
      </c>
      <c r="AA100" s="54">
        <v>9067</v>
      </c>
      <c r="AB100" s="54">
        <v>9338</v>
      </c>
      <c r="AC100" s="54">
        <v>9617</v>
      </c>
      <c r="AD100" s="54">
        <v>9905</v>
      </c>
      <c r="AE100" s="54">
        <v>10201</v>
      </c>
      <c r="AF100" s="54">
        <v>10506</v>
      </c>
      <c r="AG100" s="54">
        <v>10821</v>
      </c>
      <c r="AH100" s="54">
        <v>11144</v>
      </c>
      <c r="AI100" s="54">
        <v>11478</v>
      </c>
      <c r="AJ100" s="54">
        <v>11821</v>
      </c>
      <c r="AK100" s="54">
        <v>12175</v>
      </c>
      <c r="AL100" s="54">
        <v>12539</v>
      </c>
      <c r="AM100" s="54">
        <v>12915</v>
      </c>
      <c r="AN100" s="54">
        <v>13301</v>
      </c>
      <c r="AO100" s="54">
        <v>13699</v>
      </c>
      <c r="AP100" s="54">
        <v>14109</v>
      </c>
      <c r="AQ100" s="54">
        <v>14532</v>
      </c>
      <c r="AR100" s="54">
        <v>14967</v>
      </c>
      <c r="AS100" s="54">
        <v>15415</v>
      </c>
      <c r="AT100" s="54">
        <v>15877</v>
      </c>
      <c r="AU100" s="54">
        <v>16352</v>
      </c>
      <c r="AV100" s="54">
        <v>16842</v>
      </c>
      <c r="AW100" s="54">
        <v>17346</v>
      </c>
      <c r="AX100" s="54">
        <v>17865</v>
      </c>
      <c r="AY100" s="54">
        <v>18400</v>
      </c>
      <c r="AZ100" s="54">
        <v>18952</v>
      </c>
      <c r="BA100" s="54">
        <v>19521</v>
      </c>
      <c r="BB100" s="54">
        <v>20106</v>
      </c>
      <c r="BC100" s="54">
        <v>20709</v>
      </c>
      <c r="BD100" s="54">
        <v>21330</v>
      </c>
      <c r="BE100" s="54">
        <v>21970</v>
      </c>
      <c r="BF100" s="54">
        <v>22629</v>
      </c>
      <c r="BG100" s="54">
        <v>23307</v>
      </c>
      <c r="BH100" s="54">
        <v>24006</v>
      </c>
      <c r="BI100" s="54">
        <v>24726</v>
      </c>
      <c r="BJ100" s="54">
        <v>25467</v>
      </c>
      <c r="BK100" s="54">
        <v>26231</v>
      </c>
      <c r="BL100" s="54">
        <v>27017</v>
      </c>
      <c r="BM100" s="54">
        <v>27827</v>
      </c>
      <c r="BN100" s="54">
        <v>28662</v>
      </c>
      <c r="BO100" s="54">
        <v>29521</v>
      </c>
      <c r="BP100" s="54">
        <v>30405</v>
      </c>
      <c r="BQ100" s="54">
        <v>31317</v>
      </c>
      <c r="BR100" s="54">
        <v>32255</v>
      </c>
      <c r="BS100" s="54">
        <v>33222</v>
      </c>
      <c r="BT100" s="54">
        <v>34217</v>
      </c>
      <c r="BU100" s="54">
        <v>35242</v>
      </c>
      <c r="BV100" s="54">
        <v>36297</v>
      </c>
      <c r="BW100" s="54">
        <v>37384</v>
      </c>
      <c r="BX100" s="54">
        <v>38504</v>
      </c>
      <c r="BY100" s="54">
        <v>39656</v>
      </c>
      <c r="BZ100" s="54">
        <v>40843</v>
      </c>
      <c r="CA100" s="54">
        <v>42065</v>
      </c>
      <c r="CB100" s="54">
        <v>43324</v>
      </c>
      <c r="CC100" s="54">
        <v>44620</v>
      </c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</row>
    <row r="101" spans="1:106">
      <c r="A101" s="54">
        <v>26</v>
      </c>
      <c r="B101" s="54">
        <v>419</v>
      </c>
      <c r="C101" s="54">
        <v>1078</v>
      </c>
      <c r="D101" s="54">
        <v>2011</v>
      </c>
      <c r="E101" s="54">
        <v>3392</v>
      </c>
      <c r="F101" s="54">
        <v>4920</v>
      </c>
      <c r="G101" s="54">
        <v>5063</v>
      </c>
      <c r="H101" s="54">
        <v>5210</v>
      </c>
      <c r="I101" s="54">
        <v>5361</v>
      </c>
      <c r="J101" s="54">
        <v>5517</v>
      </c>
      <c r="K101" s="54">
        <v>5678</v>
      </c>
      <c r="L101" s="54">
        <v>5844</v>
      </c>
      <c r="M101" s="54">
        <v>6014</v>
      </c>
      <c r="N101" s="54">
        <v>6190</v>
      </c>
      <c r="O101" s="54">
        <v>6372</v>
      </c>
      <c r="P101" s="54">
        <v>6559</v>
      </c>
      <c r="Q101" s="54">
        <v>6754</v>
      </c>
      <c r="R101" s="54">
        <v>6955</v>
      </c>
      <c r="S101" s="54">
        <v>7163</v>
      </c>
      <c r="T101" s="54">
        <v>7377</v>
      </c>
      <c r="U101" s="54">
        <v>7597</v>
      </c>
      <c r="V101" s="54">
        <v>7824</v>
      </c>
      <c r="W101" s="54">
        <v>8058</v>
      </c>
      <c r="X101" s="54">
        <v>8299</v>
      </c>
      <c r="Y101" s="54">
        <v>8547</v>
      </c>
      <c r="Z101" s="54">
        <v>8803</v>
      </c>
      <c r="AA101" s="54">
        <v>9066</v>
      </c>
      <c r="AB101" s="54">
        <v>9337</v>
      </c>
      <c r="AC101" s="54">
        <v>9616</v>
      </c>
      <c r="AD101" s="54">
        <v>9904</v>
      </c>
      <c r="AE101" s="54">
        <v>10200</v>
      </c>
      <c r="AF101" s="54">
        <v>10505</v>
      </c>
      <c r="AG101" s="54">
        <v>10819</v>
      </c>
      <c r="AH101" s="54">
        <v>11143</v>
      </c>
      <c r="AI101" s="54">
        <v>11477</v>
      </c>
      <c r="AJ101" s="54">
        <v>11820</v>
      </c>
      <c r="AK101" s="54">
        <v>12174</v>
      </c>
      <c r="AL101" s="54">
        <v>12538</v>
      </c>
      <c r="AM101" s="54">
        <v>12913</v>
      </c>
      <c r="AN101" s="54">
        <v>13300</v>
      </c>
      <c r="AO101" s="54">
        <v>13698</v>
      </c>
      <c r="AP101" s="54">
        <v>14108</v>
      </c>
      <c r="AQ101" s="54">
        <v>14530</v>
      </c>
      <c r="AR101" s="54">
        <v>14965</v>
      </c>
      <c r="AS101" s="54">
        <v>15413</v>
      </c>
      <c r="AT101" s="54">
        <v>15875</v>
      </c>
      <c r="AU101" s="54">
        <v>16350</v>
      </c>
      <c r="AV101" s="54">
        <v>16840</v>
      </c>
      <c r="AW101" s="54">
        <v>17344</v>
      </c>
      <c r="AX101" s="54">
        <v>17863</v>
      </c>
      <c r="AY101" s="54">
        <v>18399</v>
      </c>
      <c r="AZ101" s="54">
        <v>18951</v>
      </c>
      <c r="BA101" s="54">
        <v>19519</v>
      </c>
      <c r="BB101" s="54">
        <v>20105</v>
      </c>
      <c r="BC101" s="54">
        <v>20708</v>
      </c>
      <c r="BD101" s="54">
        <v>21329</v>
      </c>
      <c r="BE101" s="54">
        <v>21968</v>
      </c>
      <c r="BF101" s="54">
        <v>22627</v>
      </c>
      <c r="BG101" s="54">
        <v>23306</v>
      </c>
      <c r="BH101" s="54">
        <v>24005</v>
      </c>
      <c r="BI101" s="54">
        <v>24724</v>
      </c>
      <c r="BJ101" s="54">
        <v>25466</v>
      </c>
      <c r="BK101" s="54">
        <v>26229</v>
      </c>
      <c r="BL101" s="54">
        <v>27015</v>
      </c>
      <c r="BM101" s="54">
        <v>27825</v>
      </c>
      <c r="BN101" s="54">
        <v>28659</v>
      </c>
      <c r="BO101" s="54">
        <v>29518</v>
      </c>
      <c r="BP101" s="54">
        <v>30403</v>
      </c>
      <c r="BQ101" s="54">
        <v>31314</v>
      </c>
      <c r="BR101" s="54">
        <v>32252</v>
      </c>
      <c r="BS101" s="54">
        <v>33218</v>
      </c>
      <c r="BT101" s="54">
        <v>34213</v>
      </c>
      <c r="BU101" s="54">
        <v>35238</v>
      </c>
      <c r="BV101" s="54">
        <v>36293</v>
      </c>
      <c r="BW101" s="54">
        <v>37380</v>
      </c>
      <c r="BX101" s="54">
        <v>38499</v>
      </c>
      <c r="BY101" s="54">
        <v>39651</v>
      </c>
      <c r="BZ101" s="54">
        <v>40838</v>
      </c>
      <c r="CA101" s="54">
        <v>42060</v>
      </c>
      <c r="CB101" s="54">
        <v>43318</v>
      </c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</row>
    <row r="102" spans="1:106">
      <c r="A102" s="54">
        <v>27</v>
      </c>
      <c r="B102" s="54">
        <v>419</v>
      </c>
      <c r="C102" s="54">
        <v>1078</v>
      </c>
      <c r="D102" s="54">
        <v>2011</v>
      </c>
      <c r="E102" s="54">
        <v>3392</v>
      </c>
      <c r="F102" s="54">
        <v>4920</v>
      </c>
      <c r="G102" s="54">
        <v>5062</v>
      </c>
      <c r="H102" s="54">
        <v>5209</v>
      </c>
      <c r="I102" s="54">
        <v>5360</v>
      </c>
      <c r="J102" s="54">
        <v>5516</v>
      </c>
      <c r="K102" s="54">
        <v>5677</v>
      </c>
      <c r="L102" s="54">
        <v>5842</v>
      </c>
      <c r="M102" s="54">
        <v>6012</v>
      </c>
      <c r="N102" s="54">
        <v>6188</v>
      </c>
      <c r="O102" s="54">
        <v>6369</v>
      </c>
      <c r="P102" s="54">
        <v>6558</v>
      </c>
      <c r="Q102" s="54">
        <v>6753</v>
      </c>
      <c r="R102" s="54">
        <v>6954</v>
      </c>
      <c r="S102" s="54">
        <v>7162</v>
      </c>
      <c r="T102" s="54">
        <v>7376</v>
      </c>
      <c r="U102" s="54">
        <v>7596</v>
      </c>
      <c r="V102" s="54">
        <v>7823</v>
      </c>
      <c r="W102" s="54">
        <v>8057</v>
      </c>
      <c r="X102" s="54">
        <v>8298</v>
      </c>
      <c r="Y102" s="54">
        <v>8546</v>
      </c>
      <c r="Z102" s="54">
        <v>8802</v>
      </c>
      <c r="AA102" s="54">
        <v>9065</v>
      </c>
      <c r="AB102" s="54">
        <v>9336</v>
      </c>
      <c r="AC102" s="54">
        <v>9615</v>
      </c>
      <c r="AD102" s="54">
        <v>9903</v>
      </c>
      <c r="AE102" s="54">
        <v>10199</v>
      </c>
      <c r="AF102" s="54">
        <v>10504</v>
      </c>
      <c r="AG102" s="54">
        <v>10818</v>
      </c>
      <c r="AH102" s="54">
        <v>11142</v>
      </c>
      <c r="AI102" s="54">
        <v>11475</v>
      </c>
      <c r="AJ102" s="54">
        <v>11819</v>
      </c>
      <c r="AK102" s="54">
        <v>12172</v>
      </c>
      <c r="AL102" s="54">
        <v>12537</v>
      </c>
      <c r="AM102" s="54">
        <v>12912</v>
      </c>
      <c r="AN102" s="54">
        <v>13298</v>
      </c>
      <c r="AO102" s="54">
        <v>13696</v>
      </c>
      <c r="AP102" s="54">
        <v>14106</v>
      </c>
      <c r="AQ102" s="54">
        <v>14529</v>
      </c>
      <c r="AR102" s="54">
        <v>14963</v>
      </c>
      <c r="AS102" s="54">
        <v>15411</v>
      </c>
      <c r="AT102" s="54">
        <v>15873</v>
      </c>
      <c r="AU102" s="54">
        <v>16348</v>
      </c>
      <c r="AV102" s="54">
        <v>16838</v>
      </c>
      <c r="AW102" s="54">
        <v>17342</v>
      </c>
      <c r="AX102" s="54">
        <v>17862</v>
      </c>
      <c r="AY102" s="54">
        <v>18398</v>
      </c>
      <c r="AZ102" s="54">
        <v>18949</v>
      </c>
      <c r="BA102" s="54">
        <v>19518</v>
      </c>
      <c r="BB102" s="54">
        <v>20103</v>
      </c>
      <c r="BC102" s="54">
        <v>20706</v>
      </c>
      <c r="BD102" s="54">
        <v>21327</v>
      </c>
      <c r="BE102" s="54">
        <v>21967</v>
      </c>
      <c r="BF102" s="54">
        <v>22625</v>
      </c>
      <c r="BG102" s="54">
        <v>23304</v>
      </c>
      <c r="BH102" s="54">
        <v>24002</v>
      </c>
      <c r="BI102" s="54">
        <v>24722</v>
      </c>
      <c r="BJ102" s="54">
        <v>25463</v>
      </c>
      <c r="BK102" s="54">
        <v>26227</v>
      </c>
      <c r="BL102" s="54">
        <v>27013</v>
      </c>
      <c r="BM102" s="54">
        <v>27822</v>
      </c>
      <c r="BN102" s="54">
        <v>28656</v>
      </c>
      <c r="BO102" s="54">
        <v>29515</v>
      </c>
      <c r="BP102" s="54">
        <v>30400</v>
      </c>
      <c r="BQ102" s="54">
        <v>31310</v>
      </c>
      <c r="BR102" s="54">
        <v>32249</v>
      </c>
      <c r="BS102" s="54">
        <v>33215</v>
      </c>
      <c r="BT102" s="54">
        <v>34209</v>
      </c>
      <c r="BU102" s="54">
        <v>35234</v>
      </c>
      <c r="BV102" s="54">
        <v>36289</v>
      </c>
      <c r="BW102" s="54">
        <v>37375</v>
      </c>
      <c r="BX102" s="54">
        <v>38494</v>
      </c>
      <c r="BY102" s="54">
        <v>39646</v>
      </c>
      <c r="BZ102" s="54">
        <v>40832</v>
      </c>
      <c r="CA102" s="54">
        <v>42053</v>
      </c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</row>
    <row r="103" spans="1:106">
      <c r="A103" s="54">
        <v>28</v>
      </c>
      <c r="B103" s="54">
        <v>419</v>
      </c>
      <c r="C103" s="54">
        <v>1077</v>
      </c>
      <c r="D103" s="54">
        <v>2011</v>
      </c>
      <c r="E103" s="54">
        <v>3391</v>
      </c>
      <c r="F103" s="54">
        <v>4919</v>
      </c>
      <c r="G103" s="54">
        <v>5062</v>
      </c>
      <c r="H103" s="54">
        <v>5208</v>
      </c>
      <c r="I103" s="54">
        <v>5359</v>
      </c>
      <c r="J103" s="54">
        <v>5515</v>
      </c>
      <c r="K103" s="54">
        <v>5675</v>
      </c>
      <c r="L103" s="54">
        <v>5840</v>
      </c>
      <c r="M103" s="54">
        <v>6010</v>
      </c>
      <c r="N103" s="54">
        <v>6185</v>
      </c>
      <c r="O103" s="54">
        <v>6368</v>
      </c>
      <c r="P103" s="54">
        <v>6557</v>
      </c>
      <c r="Q103" s="54">
        <v>6752</v>
      </c>
      <c r="R103" s="54">
        <v>6953</v>
      </c>
      <c r="S103" s="54">
        <v>7161</v>
      </c>
      <c r="T103" s="54">
        <v>7375</v>
      </c>
      <c r="U103" s="54">
        <v>7595</v>
      </c>
      <c r="V103" s="54">
        <v>7822</v>
      </c>
      <c r="W103" s="54">
        <v>8056</v>
      </c>
      <c r="X103" s="54">
        <v>8297</v>
      </c>
      <c r="Y103" s="54">
        <v>8545</v>
      </c>
      <c r="Z103" s="54">
        <v>8800</v>
      </c>
      <c r="AA103" s="54">
        <v>9064</v>
      </c>
      <c r="AB103" s="54">
        <v>9335</v>
      </c>
      <c r="AC103" s="54">
        <v>9614</v>
      </c>
      <c r="AD103" s="54">
        <v>9901</v>
      </c>
      <c r="AE103" s="54">
        <v>10197</v>
      </c>
      <c r="AF103" s="54">
        <v>10502</v>
      </c>
      <c r="AG103" s="54">
        <v>10817</v>
      </c>
      <c r="AH103" s="54">
        <v>11140</v>
      </c>
      <c r="AI103" s="54">
        <v>11474</v>
      </c>
      <c r="AJ103" s="54">
        <v>11817</v>
      </c>
      <c r="AK103" s="54">
        <v>12171</v>
      </c>
      <c r="AL103" s="54">
        <v>12535</v>
      </c>
      <c r="AM103" s="54">
        <v>12910</v>
      </c>
      <c r="AN103" s="54">
        <v>13296</v>
      </c>
      <c r="AO103" s="54">
        <v>13694</v>
      </c>
      <c r="AP103" s="54">
        <v>14104</v>
      </c>
      <c r="AQ103" s="54">
        <v>14526</v>
      </c>
      <c r="AR103" s="54">
        <v>14961</v>
      </c>
      <c r="AS103" s="54">
        <v>15409</v>
      </c>
      <c r="AT103" s="54">
        <v>15871</v>
      </c>
      <c r="AU103" s="54">
        <v>16346</v>
      </c>
      <c r="AV103" s="54">
        <v>16835</v>
      </c>
      <c r="AW103" s="54">
        <v>17340</v>
      </c>
      <c r="AX103" s="54">
        <v>17860</v>
      </c>
      <c r="AY103" s="54">
        <v>18396</v>
      </c>
      <c r="AZ103" s="54">
        <v>18948</v>
      </c>
      <c r="BA103" s="54">
        <v>19516</v>
      </c>
      <c r="BB103" s="54">
        <v>20101</v>
      </c>
      <c r="BC103" s="54">
        <v>20704</v>
      </c>
      <c r="BD103" s="54">
        <v>21325</v>
      </c>
      <c r="BE103" s="54">
        <v>21964</v>
      </c>
      <c r="BF103" s="54">
        <v>22623</v>
      </c>
      <c r="BG103" s="54">
        <v>23301</v>
      </c>
      <c r="BH103" s="54">
        <v>24000</v>
      </c>
      <c r="BI103" s="54">
        <v>24719</v>
      </c>
      <c r="BJ103" s="54">
        <v>25460</v>
      </c>
      <c r="BK103" s="54">
        <v>26224</v>
      </c>
      <c r="BL103" s="54">
        <v>27010</v>
      </c>
      <c r="BM103" s="54">
        <v>27819</v>
      </c>
      <c r="BN103" s="54">
        <v>28653</v>
      </c>
      <c r="BO103" s="54">
        <v>29512</v>
      </c>
      <c r="BP103" s="54">
        <v>30396</v>
      </c>
      <c r="BQ103" s="54">
        <v>31306</v>
      </c>
      <c r="BR103" s="54">
        <v>32244</v>
      </c>
      <c r="BS103" s="54">
        <v>33210</v>
      </c>
      <c r="BT103" s="54">
        <v>34204</v>
      </c>
      <c r="BU103" s="54">
        <v>35229</v>
      </c>
      <c r="BV103" s="54">
        <v>36283</v>
      </c>
      <c r="BW103" s="54">
        <v>37369</v>
      </c>
      <c r="BX103" s="54">
        <v>38487</v>
      </c>
      <c r="BY103" s="54">
        <v>39639</v>
      </c>
      <c r="BZ103" s="54">
        <v>40824</v>
      </c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</row>
    <row r="104" spans="1:106">
      <c r="A104" s="54">
        <v>29</v>
      </c>
      <c r="B104" s="54">
        <v>419</v>
      </c>
      <c r="C104" s="54">
        <v>1077</v>
      </c>
      <c r="D104" s="54">
        <v>2011</v>
      </c>
      <c r="E104" s="54">
        <v>3391</v>
      </c>
      <c r="F104" s="54">
        <v>4919</v>
      </c>
      <c r="G104" s="54">
        <v>5061</v>
      </c>
      <c r="H104" s="54">
        <v>5207</v>
      </c>
      <c r="I104" s="54">
        <v>5358</v>
      </c>
      <c r="J104" s="54">
        <v>5513</v>
      </c>
      <c r="K104" s="54">
        <v>5673</v>
      </c>
      <c r="L104" s="54">
        <v>5838</v>
      </c>
      <c r="M104" s="54">
        <v>6007</v>
      </c>
      <c r="N104" s="54">
        <v>6185</v>
      </c>
      <c r="O104" s="54">
        <v>6367</v>
      </c>
      <c r="P104" s="54">
        <v>6556</v>
      </c>
      <c r="Q104" s="54">
        <v>6751</v>
      </c>
      <c r="R104" s="54">
        <v>6952</v>
      </c>
      <c r="S104" s="54">
        <v>7160</v>
      </c>
      <c r="T104" s="54">
        <v>7374</v>
      </c>
      <c r="U104" s="54">
        <v>7594</v>
      </c>
      <c r="V104" s="54">
        <v>7821</v>
      </c>
      <c r="W104" s="54">
        <v>8055</v>
      </c>
      <c r="X104" s="54">
        <v>8296</v>
      </c>
      <c r="Y104" s="54">
        <v>8544</v>
      </c>
      <c r="Z104" s="54">
        <v>8799</v>
      </c>
      <c r="AA104" s="54">
        <v>9062</v>
      </c>
      <c r="AB104" s="54">
        <v>9333</v>
      </c>
      <c r="AC104" s="54">
        <v>9612</v>
      </c>
      <c r="AD104" s="54">
        <v>9900</v>
      </c>
      <c r="AE104" s="54">
        <v>10196</v>
      </c>
      <c r="AF104" s="54">
        <v>10501</v>
      </c>
      <c r="AG104" s="54">
        <v>10815</v>
      </c>
      <c r="AH104" s="54">
        <v>11138</v>
      </c>
      <c r="AI104" s="54">
        <v>11472</v>
      </c>
      <c r="AJ104" s="54">
        <v>11815</v>
      </c>
      <c r="AK104" s="54">
        <v>12169</v>
      </c>
      <c r="AL104" s="54">
        <v>12533</v>
      </c>
      <c r="AM104" s="54">
        <v>12908</v>
      </c>
      <c r="AN104" s="54">
        <v>13294</v>
      </c>
      <c r="AO104" s="54">
        <v>13692</v>
      </c>
      <c r="AP104" s="54">
        <v>14102</v>
      </c>
      <c r="AQ104" s="54">
        <v>14524</v>
      </c>
      <c r="AR104" s="54">
        <v>14959</v>
      </c>
      <c r="AS104" s="54">
        <v>15407</v>
      </c>
      <c r="AT104" s="54">
        <v>15868</v>
      </c>
      <c r="AU104" s="54">
        <v>16343</v>
      </c>
      <c r="AV104" s="54">
        <v>16833</v>
      </c>
      <c r="AW104" s="54">
        <v>17338</v>
      </c>
      <c r="AX104" s="54">
        <v>17858</v>
      </c>
      <c r="AY104" s="54">
        <v>18394</v>
      </c>
      <c r="AZ104" s="54">
        <v>18945</v>
      </c>
      <c r="BA104" s="54">
        <v>19513</v>
      </c>
      <c r="BB104" s="54">
        <v>20099</v>
      </c>
      <c r="BC104" s="54">
        <v>20701</v>
      </c>
      <c r="BD104" s="54">
        <v>21322</v>
      </c>
      <c r="BE104" s="54">
        <v>21962</v>
      </c>
      <c r="BF104" s="54">
        <v>22620</v>
      </c>
      <c r="BG104" s="54">
        <v>23298</v>
      </c>
      <c r="BH104" s="54">
        <v>23997</v>
      </c>
      <c r="BI104" s="54">
        <v>24716</v>
      </c>
      <c r="BJ104" s="54">
        <v>25457</v>
      </c>
      <c r="BK104" s="54">
        <v>26220</v>
      </c>
      <c r="BL104" s="54">
        <v>27006</v>
      </c>
      <c r="BM104" s="54">
        <v>27815</v>
      </c>
      <c r="BN104" s="54">
        <v>28649</v>
      </c>
      <c r="BO104" s="54">
        <v>29507</v>
      </c>
      <c r="BP104" s="54">
        <v>30391</v>
      </c>
      <c r="BQ104" s="54">
        <v>31302</v>
      </c>
      <c r="BR104" s="54">
        <v>32239</v>
      </c>
      <c r="BS104" s="54">
        <v>33204</v>
      </c>
      <c r="BT104" s="54">
        <v>34199</v>
      </c>
      <c r="BU104" s="54">
        <v>35222</v>
      </c>
      <c r="BV104" s="54">
        <v>36277</v>
      </c>
      <c r="BW104" s="54">
        <v>37362</v>
      </c>
      <c r="BX104" s="54">
        <v>38480</v>
      </c>
      <c r="BY104" s="54">
        <v>39631</v>
      </c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</row>
    <row r="105" spans="1:106">
      <c r="A105" s="54">
        <v>30</v>
      </c>
      <c r="B105" s="54">
        <v>419</v>
      </c>
      <c r="C105" s="54">
        <v>1077</v>
      </c>
      <c r="D105" s="54">
        <v>2010</v>
      </c>
      <c r="E105" s="54">
        <v>3391</v>
      </c>
      <c r="F105" s="54">
        <v>4918</v>
      </c>
      <c r="G105" s="54">
        <v>5060</v>
      </c>
      <c r="H105" s="54">
        <v>5206</v>
      </c>
      <c r="I105" s="54">
        <v>5356</v>
      </c>
      <c r="J105" s="54">
        <v>5511</v>
      </c>
      <c r="K105" s="54">
        <v>5671</v>
      </c>
      <c r="L105" s="54">
        <v>5835</v>
      </c>
      <c r="M105" s="54">
        <v>6007</v>
      </c>
      <c r="N105" s="54">
        <v>6184</v>
      </c>
      <c r="O105" s="54">
        <v>6366</v>
      </c>
      <c r="P105" s="54">
        <v>6555</v>
      </c>
      <c r="Q105" s="54">
        <v>6750</v>
      </c>
      <c r="R105" s="54">
        <v>6951</v>
      </c>
      <c r="S105" s="54">
        <v>7158</v>
      </c>
      <c r="T105" s="54">
        <v>7372</v>
      </c>
      <c r="U105" s="54">
        <v>7593</v>
      </c>
      <c r="V105" s="54">
        <v>7820</v>
      </c>
      <c r="W105" s="54">
        <v>8053</v>
      </c>
      <c r="X105" s="54">
        <v>8294</v>
      </c>
      <c r="Y105" s="54">
        <v>8542</v>
      </c>
      <c r="Z105" s="54">
        <v>8797</v>
      </c>
      <c r="AA105" s="54">
        <v>9060</v>
      </c>
      <c r="AB105" s="54">
        <v>9331</v>
      </c>
      <c r="AC105" s="54">
        <v>9610</v>
      </c>
      <c r="AD105" s="54">
        <v>9898</v>
      </c>
      <c r="AE105" s="54">
        <v>10194</v>
      </c>
      <c r="AF105" s="54">
        <v>10499</v>
      </c>
      <c r="AG105" s="54">
        <v>10813</v>
      </c>
      <c r="AH105" s="54">
        <v>11136</v>
      </c>
      <c r="AI105" s="54">
        <v>11470</v>
      </c>
      <c r="AJ105" s="54">
        <v>11813</v>
      </c>
      <c r="AK105" s="54">
        <v>12166</v>
      </c>
      <c r="AL105" s="54">
        <v>12530</v>
      </c>
      <c r="AM105" s="54">
        <v>12905</v>
      </c>
      <c r="AN105" s="54">
        <v>13292</v>
      </c>
      <c r="AO105" s="54">
        <v>13689</v>
      </c>
      <c r="AP105" s="54">
        <v>14099</v>
      </c>
      <c r="AQ105" s="54">
        <v>14521</v>
      </c>
      <c r="AR105" s="54">
        <v>14956</v>
      </c>
      <c r="AS105" s="54">
        <v>15404</v>
      </c>
      <c r="AT105" s="54">
        <v>15865</v>
      </c>
      <c r="AU105" s="54">
        <v>16341</v>
      </c>
      <c r="AV105" s="54">
        <v>16831</v>
      </c>
      <c r="AW105" s="54">
        <v>17336</v>
      </c>
      <c r="AX105" s="54">
        <v>17856</v>
      </c>
      <c r="AY105" s="54">
        <v>18391</v>
      </c>
      <c r="AZ105" s="54">
        <v>18943</v>
      </c>
      <c r="BA105" s="54">
        <v>19511</v>
      </c>
      <c r="BB105" s="54">
        <v>20096</v>
      </c>
      <c r="BC105" s="54">
        <v>20698</v>
      </c>
      <c r="BD105" s="54">
        <v>21319</v>
      </c>
      <c r="BE105" s="54">
        <v>21958</v>
      </c>
      <c r="BF105" s="54">
        <v>22617</v>
      </c>
      <c r="BG105" s="54">
        <v>23295</v>
      </c>
      <c r="BH105" s="54">
        <v>23993</v>
      </c>
      <c r="BI105" s="54">
        <v>24712</v>
      </c>
      <c r="BJ105" s="54">
        <v>25453</v>
      </c>
      <c r="BK105" s="54">
        <v>26216</v>
      </c>
      <c r="BL105" s="54">
        <v>27001</v>
      </c>
      <c r="BM105" s="54">
        <v>27811</v>
      </c>
      <c r="BN105" s="54">
        <v>28644</v>
      </c>
      <c r="BO105" s="54">
        <v>29502</v>
      </c>
      <c r="BP105" s="54">
        <v>30386</v>
      </c>
      <c r="BQ105" s="54">
        <v>31296</v>
      </c>
      <c r="BR105" s="54">
        <v>32233</v>
      </c>
      <c r="BS105" s="54">
        <v>33198</v>
      </c>
      <c r="BT105" s="54">
        <v>34192</v>
      </c>
      <c r="BU105" s="54">
        <v>35215</v>
      </c>
      <c r="BV105" s="54">
        <v>36269</v>
      </c>
      <c r="BW105" s="54">
        <v>37354</v>
      </c>
      <c r="BX105" s="54">
        <v>38471</v>
      </c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</row>
    <row r="106" spans="1:106">
      <c r="A106" s="54">
        <v>31</v>
      </c>
      <c r="B106" s="54">
        <v>419</v>
      </c>
      <c r="C106" s="54">
        <v>1077</v>
      </c>
      <c r="D106" s="54">
        <v>2010</v>
      </c>
      <c r="E106" s="54">
        <v>3390</v>
      </c>
      <c r="F106" s="54">
        <v>4917</v>
      </c>
      <c r="G106" s="54">
        <v>5059</v>
      </c>
      <c r="H106" s="54">
        <v>5205</v>
      </c>
      <c r="I106" s="54">
        <v>5355</v>
      </c>
      <c r="J106" s="54">
        <v>5509</v>
      </c>
      <c r="K106" s="54">
        <v>5668</v>
      </c>
      <c r="L106" s="54">
        <v>5835</v>
      </c>
      <c r="M106" s="54">
        <v>6006</v>
      </c>
      <c r="N106" s="54">
        <v>6183</v>
      </c>
      <c r="O106" s="54">
        <v>6365</v>
      </c>
      <c r="P106" s="54">
        <v>6554</v>
      </c>
      <c r="Q106" s="54">
        <v>6748</v>
      </c>
      <c r="R106" s="54">
        <v>6949</v>
      </c>
      <c r="S106" s="54">
        <v>7157</v>
      </c>
      <c r="T106" s="54">
        <v>7371</v>
      </c>
      <c r="U106" s="54">
        <v>7591</v>
      </c>
      <c r="V106" s="54">
        <v>7818</v>
      </c>
      <c r="W106" s="54">
        <v>8051</v>
      </c>
      <c r="X106" s="54">
        <v>8292</v>
      </c>
      <c r="Y106" s="54">
        <v>8540</v>
      </c>
      <c r="Z106" s="54">
        <v>8795</v>
      </c>
      <c r="AA106" s="54">
        <v>9058</v>
      </c>
      <c r="AB106" s="54">
        <v>9329</v>
      </c>
      <c r="AC106" s="54">
        <v>9608</v>
      </c>
      <c r="AD106" s="54">
        <v>9896</v>
      </c>
      <c r="AE106" s="54">
        <v>10192</v>
      </c>
      <c r="AF106" s="54">
        <v>10496</v>
      </c>
      <c r="AG106" s="54">
        <v>10810</v>
      </c>
      <c r="AH106" s="54">
        <v>11134</v>
      </c>
      <c r="AI106" s="54">
        <v>11467</v>
      </c>
      <c r="AJ106" s="54">
        <v>11810</v>
      </c>
      <c r="AK106" s="54">
        <v>12164</v>
      </c>
      <c r="AL106" s="54">
        <v>12528</v>
      </c>
      <c r="AM106" s="54">
        <v>12903</v>
      </c>
      <c r="AN106" s="54">
        <v>13289</v>
      </c>
      <c r="AO106" s="54">
        <v>13686</v>
      </c>
      <c r="AP106" s="54">
        <v>14096</v>
      </c>
      <c r="AQ106" s="54">
        <v>14518</v>
      </c>
      <c r="AR106" s="54">
        <v>14953</v>
      </c>
      <c r="AS106" s="54">
        <v>15400</v>
      </c>
      <c r="AT106" s="54">
        <v>15862</v>
      </c>
      <c r="AU106" s="54">
        <v>16338</v>
      </c>
      <c r="AV106" s="54">
        <v>16828</v>
      </c>
      <c r="AW106" s="54">
        <v>17333</v>
      </c>
      <c r="AX106" s="54">
        <v>17852</v>
      </c>
      <c r="AY106" s="54">
        <v>18388</v>
      </c>
      <c r="AZ106" s="54">
        <v>18939</v>
      </c>
      <c r="BA106" s="54">
        <v>19507</v>
      </c>
      <c r="BB106" s="54">
        <v>20092</v>
      </c>
      <c r="BC106" s="54">
        <v>20695</v>
      </c>
      <c r="BD106" s="54">
        <v>21315</v>
      </c>
      <c r="BE106" s="54">
        <v>21954</v>
      </c>
      <c r="BF106" s="54">
        <v>22613</v>
      </c>
      <c r="BG106" s="54">
        <v>23290</v>
      </c>
      <c r="BH106" s="54">
        <v>23989</v>
      </c>
      <c r="BI106" s="54">
        <v>24708</v>
      </c>
      <c r="BJ106" s="54">
        <v>25448</v>
      </c>
      <c r="BK106" s="54">
        <v>26211</v>
      </c>
      <c r="BL106" s="54">
        <v>26996</v>
      </c>
      <c r="BM106" s="54">
        <v>27805</v>
      </c>
      <c r="BN106" s="54">
        <v>28638</v>
      </c>
      <c r="BO106" s="54">
        <v>29496</v>
      </c>
      <c r="BP106" s="54">
        <v>30379</v>
      </c>
      <c r="BQ106" s="54">
        <v>31289</v>
      </c>
      <c r="BR106" s="54">
        <v>32226</v>
      </c>
      <c r="BS106" s="54">
        <v>33191</v>
      </c>
      <c r="BT106" s="54">
        <v>34184</v>
      </c>
      <c r="BU106" s="54">
        <v>35207</v>
      </c>
      <c r="BV106" s="54">
        <v>36260</v>
      </c>
      <c r="BW106" s="54">
        <v>37345</v>
      </c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</row>
    <row r="107" spans="1:106">
      <c r="A107" s="54">
        <v>32</v>
      </c>
      <c r="B107" s="54">
        <v>418</v>
      </c>
      <c r="C107" s="54">
        <v>1077</v>
      </c>
      <c r="D107" s="54">
        <v>2010</v>
      </c>
      <c r="E107" s="54">
        <v>3390</v>
      </c>
      <c r="F107" s="54">
        <v>4917</v>
      </c>
      <c r="G107" s="54">
        <v>5058</v>
      </c>
      <c r="H107" s="54">
        <v>5203</v>
      </c>
      <c r="I107" s="54">
        <v>5353</v>
      </c>
      <c r="J107" s="54">
        <v>5507</v>
      </c>
      <c r="K107" s="54">
        <v>5668</v>
      </c>
      <c r="L107" s="54">
        <v>5834</v>
      </c>
      <c r="M107" s="54">
        <v>6005</v>
      </c>
      <c r="N107" s="54">
        <v>6182</v>
      </c>
      <c r="O107" s="54">
        <v>6364</v>
      </c>
      <c r="P107" s="54">
        <v>6552</v>
      </c>
      <c r="Q107" s="54">
        <v>6747</v>
      </c>
      <c r="R107" s="54">
        <v>6948</v>
      </c>
      <c r="S107" s="54">
        <v>7155</v>
      </c>
      <c r="T107" s="54">
        <v>7369</v>
      </c>
      <c r="U107" s="54">
        <v>7589</v>
      </c>
      <c r="V107" s="54">
        <v>7816</v>
      </c>
      <c r="W107" s="54">
        <v>8049</v>
      </c>
      <c r="X107" s="54">
        <v>8290</v>
      </c>
      <c r="Y107" s="54">
        <v>8538</v>
      </c>
      <c r="Z107" s="54">
        <v>8793</v>
      </c>
      <c r="AA107" s="54">
        <v>9056</v>
      </c>
      <c r="AB107" s="54">
        <v>9327</v>
      </c>
      <c r="AC107" s="54">
        <v>9606</v>
      </c>
      <c r="AD107" s="54">
        <v>9893</v>
      </c>
      <c r="AE107" s="54">
        <v>10189</v>
      </c>
      <c r="AF107" s="54">
        <v>10494</v>
      </c>
      <c r="AG107" s="54">
        <v>10808</v>
      </c>
      <c r="AH107" s="54">
        <v>11131</v>
      </c>
      <c r="AI107" s="54">
        <v>11464</v>
      </c>
      <c r="AJ107" s="54">
        <v>11807</v>
      </c>
      <c r="AK107" s="54">
        <v>12161</v>
      </c>
      <c r="AL107" s="54">
        <v>12524</v>
      </c>
      <c r="AM107" s="54">
        <v>12899</v>
      </c>
      <c r="AN107" s="54">
        <v>13285</v>
      </c>
      <c r="AO107" s="54">
        <v>13683</v>
      </c>
      <c r="AP107" s="54">
        <v>14093</v>
      </c>
      <c r="AQ107" s="54">
        <v>14514</v>
      </c>
      <c r="AR107" s="54">
        <v>14949</v>
      </c>
      <c r="AS107" s="54">
        <v>15397</v>
      </c>
      <c r="AT107" s="54">
        <v>15859</v>
      </c>
      <c r="AU107" s="54">
        <v>16335</v>
      </c>
      <c r="AV107" s="54">
        <v>16825</v>
      </c>
      <c r="AW107" s="54">
        <v>17329</v>
      </c>
      <c r="AX107" s="54">
        <v>17849</v>
      </c>
      <c r="AY107" s="54">
        <v>18384</v>
      </c>
      <c r="AZ107" s="54">
        <v>18935</v>
      </c>
      <c r="BA107" s="54">
        <v>19503</v>
      </c>
      <c r="BB107" s="54">
        <v>20088</v>
      </c>
      <c r="BC107" s="54">
        <v>20690</v>
      </c>
      <c r="BD107" s="54">
        <v>21311</v>
      </c>
      <c r="BE107" s="54">
        <v>21950</v>
      </c>
      <c r="BF107" s="54">
        <v>22608</v>
      </c>
      <c r="BG107" s="54">
        <v>23285</v>
      </c>
      <c r="BH107" s="54">
        <v>23983</v>
      </c>
      <c r="BI107" s="54">
        <v>24702</v>
      </c>
      <c r="BJ107" s="54">
        <v>25442</v>
      </c>
      <c r="BK107" s="54">
        <v>26205</v>
      </c>
      <c r="BL107" s="54">
        <v>26990</v>
      </c>
      <c r="BM107" s="54">
        <v>27799</v>
      </c>
      <c r="BN107" s="54">
        <v>28631</v>
      </c>
      <c r="BO107" s="54">
        <v>29489</v>
      </c>
      <c r="BP107" s="54">
        <v>30372</v>
      </c>
      <c r="BQ107" s="54">
        <v>31281</v>
      </c>
      <c r="BR107" s="54">
        <v>32218</v>
      </c>
      <c r="BS107" s="54">
        <v>33182</v>
      </c>
      <c r="BT107" s="54">
        <v>34175</v>
      </c>
      <c r="BU107" s="54">
        <v>35197</v>
      </c>
      <c r="BV107" s="54">
        <v>36250</v>
      </c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</row>
    <row r="108" spans="1:106">
      <c r="A108" s="54">
        <v>33</v>
      </c>
      <c r="B108" s="54">
        <v>418</v>
      </c>
      <c r="C108" s="54">
        <v>1077</v>
      </c>
      <c r="D108" s="54">
        <v>2010</v>
      </c>
      <c r="E108" s="54">
        <v>3389</v>
      </c>
      <c r="F108" s="54">
        <v>4916</v>
      </c>
      <c r="G108" s="54">
        <v>5057</v>
      </c>
      <c r="H108" s="54">
        <v>5202</v>
      </c>
      <c r="I108" s="54">
        <v>5351</v>
      </c>
      <c r="J108" s="54">
        <v>5507</v>
      </c>
      <c r="K108" s="54">
        <v>5668</v>
      </c>
      <c r="L108" s="54">
        <v>5833</v>
      </c>
      <c r="M108" s="54">
        <v>6004</v>
      </c>
      <c r="N108" s="54">
        <v>6181</v>
      </c>
      <c r="O108" s="54">
        <v>6363</v>
      </c>
      <c r="P108" s="54">
        <v>6551</v>
      </c>
      <c r="Q108" s="54">
        <v>6745</v>
      </c>
      <c r="R108" s="54">
        <v>6946</v>
      </c>
      <c r="S108" s="54">
        <v>7153</v>
      </c>
      <c r="T108" s="54">
        <v>7367</v>
      </c>
      <c r="U108" s="54">
        <v>7587</v>
      </c>
      <c r="V108" s="54">
        <v>7814</v>
      </c>
      <c r="W108" s="54">
        <v>8047</v>
      </c>
      <c r="X108" s="54">
        <v>8288</v>
      </c>
      <c r="Y108" s="54">
        <v>8535</v>
      </c>
      <c r="Z108" s="54">
        <v>8791</v>
      </c>
      <c r="AA108" s="54">
        <v>9054</v>
      </c>
      <c r="AB108" s="54">
        <v>9324</v>
      </c>
      <c r="AC108" s="54">
        <v>9603</v>
      </c>
      <c r="AD108" s="54">
        <v>9890</v>
      </c>
      <c r="AE108" s="54">
        <v>10186</v>
      </c>
      <c r="AF108" s="54">
        <v>10491</v>
      </c>
      <c r="AG108" s="54">
        <v>10805</v>
      </c>
      <c r="AH108" s="54">
        <v>11128</v>
      </c>
      <c r="AI108" s="54">
        <v>11461</v>
      </c>
      <c r="AJ108" s="54">
        <v>11804</v>
      </c>
      <c r="AK108" s="54">
        <v>12157</v>
      </c>
      <c r="AL108" s="54">
        <v>12521</v>
      </c>
      <c r="AM108" s="54">
        <v>12896</v>
      </c>
      <c r="AN108" s="54">
        <v>13281</v>
      </c>
      <c r="AO108" s="54">
        <v>13679</v>
      </c>
      <c r="AP108" s="54">
        <v>14088</v>
      </c>
      <c r="AQ108" s="54">
        <v>14510</v>
      </c>
      <c r="AR108" s="54">
        <v>14945</v>
      </c>
      <c r="AS108" s="54">
        <v>15394</v>
      </c>
      <c r="AT108" s="54">
        <v>15855</v>
      </c>
      <c r="AU108" s="54">
        <v>16331</v>
      </c>
      <c r="AV108" s="54">
        <v>16821</v>
      </c>
      <c r="AW108" s="54">
        <v>17325</v>
      </c>
      <c r="AX108" s="54">
        <v>17845</v>
      </c>
      <c r="AY108" s="54">
        <v>18380</v>
      </c>
      <c r="AZ108" s="54">
        <v>18931</v>
      </c>
      <c r="BA108" s="54">
        <v>19499</v>
      </c>
      <c r="BB108" s="54">
        <v>20083</v>
      </c>
      <c r="BC108" s="54">
        <v>20685</v>
      </c>
      <c r="BD108" s="54">
        <v>21306</v>
      </c>
      <c r="BE108" s="54">
        <v>21944</v>
      </c>
      <c r="BF108" s="54">
        <v>22602</v>
      </c>
      <c r="BG108" s="54">
        <v>23280</v>
      </c>
      <c r="BH108" s="54">
        <v>23977</v>
      </c>
      <c r="BI108" s="54">
        <v>24696</v>
      </c>
      <c r="BJ108" s="54">
        <v>25436</v>
      </c>
      <c r="BK108" s="54">
        <v>26198</v>
      </c>
      <c r="BL108" s="54">
        <v>26983</v>
      </c>
      <c r="BM108" s="54">
        <v>27791</v>
      </c>
      <c r="BN108" s="54">
        <v>28623</v>
      </c>
      <c r="BO108" s="54">
        <v>29481</v>
      </c>
      <c r="BP108" s="54">
        <v>30363</v>
      </c>
      <c r="BQ108" s="54">
        <v>31272</v>
      </c>
      <c r="BR108" s="54">
        <v>32208</v>
      </c>
      <c r="BS108" s="54">
        <v>33172</v>
      </c>
      <c r="BT108" s="54">
        <v>34164</v>
      </c>
      <c r="BU108" s="54">
        <v>35186</v>
      </c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</row>
    <row r="109" spans="1:106">
      <c r="A109" s="54">
        <v>34</v>
      </c>
      <c r="B109" s="54">
        <v>418</v>
      </c>
      <c r="C109" s="54">
        <v>1077</v>
      </c>
      <c r="D109" s="54">
        <v>2009</v>
      </c>
      <c r="E109" s="54">
        <v>3388</v>
      </c>
      <c r="F109" s="54">
        <v>4915</v>
      </c>
      <c r="G109" s="54">
        <v>5055</v>
      </c>
      <c r="H109" s="54">
        <v>5200</v>
      </c>
      <c r="I109" s="54">
        <v>5351</v>
      </c>
      <c r="J109" s="54">
        <v>5506</v>
      </c>
      <c r="K109" s="54">
        <v>5667</v>
      </c>
      <c r="L109" s="54">
        <v>5832</v>
      </c>
      <c r="M109" s="54">
        <v>6003</v>
      </c>
      <c r="N109" s="54">
        <v>6179</v>
      </c>
      <c r="O109" s="54">
        <v>6361</v>
      </c>
      <c r="P109" s="54">
        <v>6549</v>
      </c>
      <c r="Q109" s="54">
        <v>6743</v>
      </c>
      <c r="R109" s="54">
        <v>6943</v>
      </c>
      <c r="S109" s="54">
        <v>7151</v>
      </c>
      <c r="T109" s="54">
        <v>7364</v>
      </c>
      <c r="U109" s="54">
        <v>7584</v>
      </c>
      <c r="V109" s="54">
        <v>7811</v>
      </c>
      <c r="W109" s="54">
        <v>8045</v>
      </c>
      <c r="X109" s="54">
        <v>8285</v>
      </c>
      <c r="Y109" s="54">
        <v>8533</v>
      </c>
      <c r="Z109" s="54">
        <v>8788</v>
      </c>
      <c r="AA109" s="54">
        <v>9051</v>
      </c>
      <c r="AB109" s="54">
        <v>9321</v>
      </c>
      <c r="AC109" s="54">
        <v>9600</v>
      </c>
      <c r="AD109" s="54">
        <v>9887</v>
      </c>
      <c r="AE109" s="54">
        <v>10183</v>
      </c>
      <c r="AF109" s="54">
        <v>10487</v>
      </c>
      <c r="AG109" s="54">
        <v>10801</v>
      </c>
      <c r="AH109" s="54">
        <v>11124</v>
      </c>
      <c r="AI109" s="54">
        <v>11457</v>
      </c>
      <c r="AJ109" s="54">
        <v>11800</v>
      </c>
      <c r="AK109" s="54">
        <v>12153</v>
      </c>
      <c r="AL109" s="54">
        <v>12517</v>
      </c>
      <c r="AM109" s="54">
        <v>12891</v>
      </c>
      <c r="AN109" s="54">
        <v>13277</v>
      </c>
      <c r="AO109" s="54">
        <v>13674</v>
      </c>
      <c r="AP109" s="54">
        <v>14084</v>
      </c>
      <c r="AQ109" s="54">
        <v>14506</v>
      </c>
      <c r="AR109" s="54">
        <v>14941</v>
      </c>
      <c r="AS109" s="54">
        <v>15389</v>
      </c>
      <c r="AT109" s="54">
        <v>15851</v>
      </c>
      <c r="AU109" s="54">
        <v>16326</v>
      </c>
      <c r="AV109" s="54">
        <v>16816</v>
      </c>
      <c r="AW109" s="54">
        <v>17320</v>
      </c>
      <c r="AX109" s="54">
        <v>17840</v>
      </c>
      <c r="AY109" s="54">
        <v>18375</v>
      </c>
      <c r="AZ109" s="54">
        <v>18926</v>
      </c>
      <c r="BA109" s="54">
        <v>19493</v>
      </c>
      <c r="BB109" s="54">
        <v>20078</v>
      </c>
      <c r="BC109" s="54">
        <v>20679</v>
      </c>
      <c r="BD109" s="54">
        <v>21299</v>
      </c>
      <c r="BE109" s="54">
        <v>21938</v>
      </c>
      <c r="BF109" s="54">
        <v>22595</v>
      </c>
      <c r="BG109" s="54">
        <v>23273</v>
      </c>
      <c r="BH109" s="54">
        <v>23970</v>
      </c>
      <c r="BI109" s="54">
        <v>24688</v>
      </c>
      <c r="BJ109" s="54">
        <v>25428</v>
      </c>
      <c r="BK109" s="54">
        <v>26190</v>
      </c>
      <c r="BL109" s="54">
        <v>26975</v>
      </c>
      <c r="BM109" s="54">
        <v>27782</v>
      </c>
      <c r="BN109" s="54">
        <v>28614</v>
      </c>
      <c r="BO109" s="54">
        <v>29471</v>
      </c>
      <c r="BP109" s="54">
        <v>30353</v>
      </c>
      <c r="BQ109" s="54">
        <v>31262</v>
      </c>
      <c r="BR109" s="54">
        <v>32197</v>
      </c>
      <c r="BS109" s="54">
        <v>33161</v>
      </c>
      <c r="BT109" s="54">
        <v>34152</v>
      </c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</row>
    <row r="110" spans="1:106">
      <c r="A110" s="54">
        <v>35</v>
      </c>
      <c r="B110" s="54">
        <v>418</v>
      </c>
      <c r="C110" s="54">
        <v>1077</v>
      </c>
      <c r="D110" s="54">
        <v>2009</v>
      </c>
      <c r="E110" s="54">
        <v>3388</v>
      </c>
      <c r="F110" s="54">
        <v>4914</v>
      </c>
      <c r="G110" s="54">
        <v>5054</v>
      </c>
      <c r="H110" s="54">
        <v>5200</v>
      </c>
      <c r="I110" s="54">
        <v>5351</v>
      </c>
      <c r="J110" s="54">
        <v>5506</v>
      </c>
      <c r="K110" s="54">
        <v>5666</v>
      </c>
      <c r="L110" s="54">
        <v>5831</v>
      </c>
      <c r="M110" s="54">
        <v>6002</v>
      </c>
      <c r="N110" s="54">
        <v>6178</v>
      </c>
      <c r="O110" s="54">
        <v>6359</v>
      </c>
      <c r="P110" s="54">
        <v>6546</v>
      </c>
      <c r="Q110" s="54">
        <v>6740</v>
      </c>
      <c r="R110" s="54">
        <v>6941</v>
      </c>
      <c r="S110" s="54">
        <v>7148</v>
      </c>
      <c r="T110" s="54">
        <v>7362</v>
      </c>
      <c r="U110" s="54">
        <v>7582</v>
      </c>
      <c r="V110" s="54">
        <v>7808</v>
      </c>
      <c r="W110" s="54">
        <v>8042</v>
      </c>
      <c r="X110" s="54">
        <v>8282</v>
      </c>
      <c r="Y110" s="54">
        <v>8530</v>
      </c>
      <c r="Z110" s="54">
        <v>8785</v>
      </c>
      <c r="AA110" s="54">
        <v>9047</v>
      </c>
      <c r="AB110" s="54">
        <v>9318</v>
      </c>
      <c r="AC110" s="54">
        <v>9596</v>
      </c>
      <c r="AD110" s="54">
        <v>9883</v>
      </c>
      <c r="AE110" s="54">
        <v>10179</v>
      </c>
      <c r="AF110" s="54">
        <v>10484</v>
      </c>
      <c r="AG110" s="54">
        <v>10797</v>
      </c>
      <c r="AH110" s="54">
        <v>11120</v>
      </c>
      <c r="AI110" s="54">
        <v>11453</v>
      </c>
      <c r="AJ110" s="54">
        <v>11796</v>
      </c>
      <c r="AK110" s="54">
        <v>12148</v>
      </c>
      <c r="AL110" s="54">
        <v>12512</v>
      </c>
      <c r="AM110" s="54">
        <v>12886</v>
      </c>
      <c r="AN110" s="54">
        <v>13272</v>
      </c>
      <c r="AO110" s="54">
        <v>13669</v>
      </c>
      <c r="AP110" s="54">
        <v>14079</v>
      </c>
      <c r="AQ110" s="54">
        <v>14502</v>
      </c>
      <c r="AR110" s="54">
        <v>14937</v>
      </c>
      <c r="AS110" s="54">
        <v>15385</v>
      </c>
      <c r="AT110" s="54">
        <v>15846</v>
      </c>
      <c r="AU110" s="54">
        <v>16321</v>
      </c>
      <c r="AV110" s="54">
        <v>16811</v>
      </c>
      <c r="AW110" s="54">
        <v>17315</v>
      </c>
      <c r="AX110" s="54">
        <v>17834</v>
      </c>
      <c r="AY110" s="54">
        <v>18369</v>
      </c>
      <c r="AZ110" s="54">
        <v>18920</v>
      </c>
      <c r="BA110" s="54">
        <v>19487</v>
      </c>
      <c r="BB110" s="54">
        <v>20071</v>
      </c>
      <c r="BC110" s="54">
        <v>20673</v>
      </c>
      <c r="BD110" s="54">
        <v>21292</v>
      </c>
      <c r="BE110" s="54">
        <v>21931</v>
      </c>
      <c r="BF110" s="54">
        <v>22588</v>
      </c>
      <c r="BG110" s="54">
        <v>23265</v>
      </c>
      <c r="BH110" s="54">
        <v>23962</v>
      </c>
      <c r="BI110" s="54">
        <v>24680</v>
      </c>
      <c r="BJ110" s="54">
        <v>25419</v>
      </c>
      <c r="BK110" s="54">
        <v>26181</v>
      </c>
      <c r="BL110" s="54">
        <v>26965</v>
      </c>
      <c r="BM110" s="54">
        <v>27772</v>
      </c>
      <c r="BN110" s="54">
        <v>28604</v>
      </c>
      <c r="BO110" s="54">
        <v>29460</v>
      </c>
      <c r="BP110" s="54">
        <v>30342</v>
      </c>
      <c r="BQ110" s="54">
        <v>31250</v>
      </c>
      <c r="BR110" s="54">
        <v>32185</v>
      </c>
      <c r="BS110" s="54">
        <v>33148</v>
      </c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</row>
    <row r="111" spans="1:106">
      <c r="A111" s="54">
        <v>36</v>
      </c>
      <c r="B111" s="54">
        <v>418</v>
      </c>
      <c r="C111" s="54">
        <v>1076</v>
      </c>
      <c r="D111" s="54">
        <v>2008</v>
      </c>
      <c r="E111" s="54">
        <v>3387</v>
      </c>
      <c r="F111" s="54">
        <v>4912</v>
      </c>
      <c r="G111" s="54">
        <v>5054</v>
      </c>
      <c r="H111" s="54">
        <v>5200</v>
      </c>
      <c r="I111" s="54">
        <v>5351</v>
      </c>
      <c r="J111" s="54">
        <v>5506</v>
      </c>
      <c r="K111" s="54">
        <v>5666</v>
      </c>
      <c r="L111" s="54">
        <v>5830</v>
      </c>
      <c r="M111" s="54">
        <v>6000</v>
      </c>
      <c r="N111" s="54">
        <v>6176</v>
      </c>
      <c r="O111" s="54">
        <v>6357</v>
      </c>
      <c r="P111" s="54">
        <v>6544</v>
      </c>
      <c r="Q111" s="54">
        <v>6738</v>
      </c>
      <c r="R111" s="54">
        <v>6938</v>
      </c>
      <c r="S111" s="54">
        <v>7145</v>
      </c>
      <c r="T111" s="54">
        <v>7359</v>
      </c>
      <c r="U111" s="54">
        <v>7578</v>
      </c>
      <c r="V111" s="54">
        <v>7805</v>
      </c>
      <c r="W111" s="54">
        <v>8038</v>
      </c>
      <c r="X111" s="54">
        <v>8279</v>
      </c>
      <c r="Y111" s="54">
        <v>8526</v>
      </c>
      <c r="Z111" s="54">
        <v>8781</v>
      </c>
      <c r="AA111" s="54">
        <v>9043</v>
      </c>
      <c r="AB111" s="54">
        <v>9314</v>
      </c>
      <c r="AC111" s="54">
        <v>9592</v>
      </c>
      <c r="AD111" s="54">
        <v>9879</v>
      </c>
      <c r="AE111" s="54">
        <v>10175</v>
      </c>
      <c r="AF111" s="54">
        <v>10479</v>
      </c>
      <c r="AG111" s="54">
        <v>10793</v>
      </c>
      <c r="AH111" s="54">
        <v>11116</v>
      </c>
      <c r="AI111" s="54">
        <v>11448</v>
      </c>
      <c r="AJ111" s="54">
        <v>11791</v>
      </c>
      <c r="AK111" s="54">
        <v>12143</v>
      </c>
      <c r="AL111" s="54">
        <v>12507</v>
      </c>
      <c r="AM111" s="54">
        <v>12881</v>
      </c>
      <c r="AN111" s="54">
        <v>13267</v>
      </c>
      <c r="AO111" s="54">
        <v>13664</v>
      </c>
      <c r="AP111" s="54">
        <v>14074</v>
      </c>
      <c r="AQ111" s="54">
        <v>14496</v>
      </c>
      <c r="AR111" s="54">
        <v>14931</v>
      </c>
      <c r="AS111" s="54">
        <v>15379</v>
      </c>
      <c r="AT111" s="54">
        <v>15840</v>
      </c>
      <c r="AU111" s="54">
        <v>16315</v>
      </c>
      <c r="AV111" s="54">
        <v>16805</v>
      </c>
      <c r="AW111" s="54">
        <v>17308</v>
      </c>
      <c r="AX111" s="54">
        <v>17827</v>
      </c>
      <c r="AY111" s="54">
        <v>18362</v>
      </c>
      <c r="AZ111" s="54">
        <v>18913</v>
      </c>
      <c r="BA111" s="54">
        <v>19480</v>
      </c>
      <c r="BB111" s="54">
        <v>20064</v>
      </c>
      <c r="BC111" s="54">
        <v>20665</v>
      </c>
      <c r="BD111" s="54">
        <v>21284</v>
      </c>
      <c r="BE111" s="54">
        <v>21922</v>
      </c>
      <c r="BF111" s="54">
        <v>22579</v>
      </c>
      <c r="BG111" s="54">
        <v>23256</v>
      </c>
      <c r="BH111" s="54">
        <v>23953</v>
      </c>
      <c r="BI111" s="54">
        <v>24670</v>
      </c>
      <c r="BJ111" s="54">
        <v>25409</v>
      </c>
      <c r="BK111" s="54">
        <v>26170</v>
      </c>
      <c r="BL111" s="54">
        <v>26954</v>
      </c>
      <c r="BM111" s="54">
        <v>27761</v>
      </c>
      <c r="BN111" s="54">
        <v>28592</v>
      </c>
      <c r="BO111" s="54">
        <v>29448</v>
      </c>
      <c r="BP111" s="54">
        <v>30329</v>
      </c>
      <c r="BQ111" s="54">
        <v>31236</v>
      </c>
      <c r="BR111" s="54">
        <v>32171</v>
      </c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</row>
    <row r="112" spans="1:106">
      <c r="A112" s="54">
        <v>37</v>
      </c>
      <c r="B112" s="54">
        <v>418</v>
      </c>
      <c r="C112" s="54">
        <v>1076</v>
      </c>
      <c r="D112" s="54">
        <v>2008</v>
      </c>
      <c r="E112" s="54">
        <v>3386</v>
      </c>
      <c r="F112" s="54">
        <v>4913</v>
      </c>
      <c r="G112" s="54">
        <v>5055</v>
      </c>
      <c r="H112" s="54">
        <v>5200</v>
      </c>
      <c r="I112" s="54">
        <v>5351</v>
      </c>
      <c r="J112" s="54">
        <v>5505</v>
      </c>
      <c r="K112" s="54">
        <v>5665</v>
      </c>
      <c r="L112" s="54">
        <v>5829</v>
      </c>
      <c r="M112" s="54">
        <v>5998</v>
      </c>
      <c r="N112" s="54">
        <v>6173</v>
      </c>
      <c r="O112" s="54">
        <v>6354</v>
      </c>
      <c r="P112" s="54">
        <v>6541</v>
      </c>
      <c r="Q112" s="54">
        <v>6734</v>
      </c>
      <c r="R112" s="54">
        <v>6935</v>
      </c>
      <c r="S112" s="54">
        <v>7142</v>
      </c>
      <c r="T112" s="54">
        <v>7355</v>
      </c>
      <c r="U112" s="54">
        <v>7575</v>
      </c>
      <c r="V112" s="54">
        <v>7801</v>
      </c>
      <c r="W112" s="54">
        <v>8035</v>
      </c>
      <c r="X112" s="54">
        <v>8275</v>
      </c>
      <c r="Y112" s="54">
        <v>8522</v>
      </c>
      <c r="Z112" s="54">
        <v>8777</v>
      </c>
      <c r="AA112" s="54">
        <v>9039</v>
      </c>
      <c r="AB112" s="54">
        <v>9310</v>
      </c>
      <c r="AC112" s="54">
        <v>9588</v>
      </c>
      <c r="AD112" s="54">
        <v>9875</v>
      </c>
      <c r="AE112" s="54">
        <v>10170</v>
      </c>
      <c r="AF112" s="54">
        <v>10474</v>
      </c>
      <c r="AG112" s="54">
        <v>10788</v>
      </c>
      <c r="AH112" s="54">
        <v>11110</v>
      </c>
      <c r="AI112" s="54">
        <v>11443</v>
      </c>
      <c r="AJ112" s="54">
        <v>11785</v>
      </c>
      <c r="AK112" s="54">
        <v>12138</v>
      </c>
      <c r="AL112" s="54">
        <v>12501</v>
      </c>
      <c r="AM112" s="54">
        <v>12875</v>
      </c>
      <c r="AN112" s="54">
        <v>13261</v>
      </c>
      <c r="AO112" s="54">
        <v>13659</v>
      </c>
      <c r="AP112" s="54">
        <v>14069</v>
      </c>
      <c r="AQ112" s="54">
        <v>14491</v>
      </c>
      <c r="AR112" s="54">
        <v>14925</v>
      </c>
      <c r="AS112" s="54">
        <v>15373</v>
      </c>
      <c r="AT112" s="54">
        <v>15834</v>
      </c>
      <c r="AU112" s="54">
        <v>16309</v>
      </c>
      <c r="AV112" s="54">
        <v>16798</v>
      </c>
      <c r="AW112" s="54">
        <v>17301</v>
      </c>
      <c r="AX112" s="54">
        <v>17820</v>
      </c>
      <c r="AY112" s="54">
        <v>18354</v>
      </c>
      <c r="AZ112" s="54">
        <v>18905</v>
      </c>
      <c r="BA112" s="54">
        <v>19471</v>
      </c>
      <c r="BB112" s="54">
        <v>20055</v>
      </c>
      <c r="BC112" s="54">
        <v>20656</v>
      </c>
      <c r="BD112" s="54">
        <v>21275</v>
      </c>
      <c r="BE112" s="54">
        <v>21913</v>
      </c>
      <c r="BF112" s="54">
        <v>22570</v>
      </c>
      <c r="BG112" s="54">
        <v>23246</v>
      </c>
      <c r="BH112" s="54">
        <v>23942</v>
      </c>
      <c r="BI112" s="54">
        <v>24659</v>
      </c>
      <c r="BJ112" s="54">
        <v>25398</v>
      </c>
      <c r="BK112" s="54">
        <v>26158</v>
      </c>
      <c r="BL112" s="54">
        <v>26942</v>
      </c>
      <c r="BM112" s="54">
        <v>27748</v>
      </c>
      <c r="BN112" s="54">
        <v>28579</v>
      </c>
      <c r="BO112" s="54">
        <v>29434</v>
      </c>
      <c r="BP112" s="54">
        <v>30314</v>
      </c>
      <c r="BQ112" s="54">
        <v>31221</v>
      </c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</row>
    <row r="113" spans="1:106">
      <c r="A113" s="54">
        <v>38</v>
      </c>
      <c r="B113" s="54">
        <v>418</v>
      </c>
      <c r="C113" s="54">
        <v>1076</v>
      </c>
      <c r="D113" s="54">
        <v>2007</v>
      </c>
      <c r="E113" s="54">
        <v>3387</v>
      </c>
      <c r="F113" s="54">
        <v>4914</v>
      </c>
      <c r="G113" s="54">
        <v>5055</v>
      </c>
      <c r="H113" s="54">
        <v>5200</v>
      </c>
      <c r="I113" s="54">
        <v>5350</v>
      </c>
      <c r="J113" s="54">
        <v>5504</v>
      </c>
      <c r="K113" s="54">
        <v>5663</v>
      </c>
      <c r="L113" s="54">
        <v>5827</v>
      </c>
      <c r="M113" s="54">
        <v>5996</v>
      </c>
      <c r="N113" s="54">
        <v>6170</v>
      </c>
      <c r="O113" s="54">
        <v>6351</v>
      </c>
      <c r="P113" s="54">
        <v>6537</v>
      </c>
      <c r="Q113" s="54">
        <v>6730</v>
      </c>
      <c r="R113" s="54">
        <v>6930</v>
      </c>
      <c r="S113" s="54">
        <v>7137</v>
      </c>
      <c r="T113" s="54">
        <v>7351</v>
      </c>
      <c r="U113" s="54">
        <v>7570</v>
      </c>
      <c r="V113" s="54">
        <v>7797</v>
      </c>
      <c r="W113" s="54">
        <v>8030</v>
      </c>
      <c r="X113" s="54">
        <v>8270</v>
      </c>
      <c r="Y113" s="54">
        <v>8517</v>
      </c>
      <c r="Z113" s="54">
        <v>8771</v>
      </c>
      <c r="AA113" s="54">
        <v>9034</v>
      </c>
      <c r="AB113" s="54">
        <v>9304</v>
      </c>
      <c r="AC113" s="54">
        <v>9582</v>
      </c>
      <c r="AD113" s="54">
        <v>9869</v>
      </c>
      <c r="AE113" s="54">
        <v>10164</v>
      </c>
      <c r="AF113" s="54">
        <v>10468</v>
      </c>
      <c r="AG113" s="54">
        <v>10781</v>
      </c>
      <c r="AH113" s="54">
        <v>11103</v>
      </c>
      <c r="AI113" s="54">
        <v>11436</v>
      </c>
      <c r="AJ113" s="54">
        <v>11778</v>
      </c>
      <c r="AK113" s="54">
        <v>12130</v>
      </c>
      <c r="AL113" s="54">
        <v>12493</v>
      </c>
      <c r="AM113" s="54">
        <v>12868</v>
      </c>
      <c r="AN113" s="54">
        <v>13254</v>
      </c>
      <c r="AO113" s="54">
        <v>13651</v>
      </c>
      <c r="AP113" s="54">
        <v>14061</v>
      </c>
      <c r="AQ113" s="54">
        <v>14482</v>
      </c>
      <c r="AR113" s="54">
        <v>14917</v>
      </c>
      <c r="AS113" s="54">
        <v>15364</v>
      </c>
      <c r="AT113" s="54">
        <v>15825</v>
      </c>
      <c r="AU113" s="54">
        <v>16299</v>
      </c>
      <c r="AV113" s="54">
        <v>16788</v>
      </c>
      <c r="AW113" s="54">
        <v>17291</v>
      </c>
      <c r="AX113" s="54">
        <v>17810</v>
      </c>
      <c r="AY113" s="54">
        <v>18344</v>
      </c>
      <c r="AZ113" s="54">
        <v>18894</v>
      </c>
      <c r="BA113" s="54">
        <v>19460</v>
      </c>
      <c r="BB113" s="54">
        <v>20044</v>
      </c>
      <c r="BC113" s="54">
        <v>20644</v>
      </c>
      <c r="BD113" s="54">
        <v>21263</v>
      </c>
      <c r="BE113" s="54">
        <v>21900</v>
      </c>
      <c r="BF113" s="54">
        <v>22556</v>
      </c>
      <c r="BG113" s="54">
        <v>23232</v>
      </c>
      <c r="BH113" s="54">
        <v>23928</v>
      </c>
      <c r="BI113" s="54">
        <v>24645</v>
      </c>
      <c r="BJ113" s="54">
        <v>25383</v>
      </c>
      <c r="BK113" s="54">
        <v>26143</v>
      </c>
      <c r="BL113" s="54">
        <v>26925</v>
      </c>
      <c r="BM113" s="54">
        <v>27731</v>
      </c>
      <c r="BN113" s="54">
        <v>28561</v>
      </c>
      <c r="BO113" s="54">
        <v>29415</v>
      </c>
      <c r="BP113" s="54">
        <v>30295</v>
      </c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</row>
    <row r="114" spans="1:106">
      <c r="A114" s="54">
        <v>39</v>
      </c>
      <c r="B114" s="54">
        <v>418</v>
      </c>
      <c r="C114" s="54">
        <v>1076</v>
      </c>
      <c r="D114" s="54">
        <v>2008</v>
      </c>
      <c r="E114" s="54">
        <v>3387</v>
      </c>
      <c r="F114" s="54">
        <v>4914</v>
      </c>
      <c r="G114" s="54">
        <v>5055</v>
      </c>
      <c r="H114" s="54">
        <v>5199</v>
      </c>
      <c r="I114" s="54">
        <v>5348</v>
      </c>
      <c r="J114" s="54">
        <v>5502</v>
      </c>
      <c r="K114" s="54">
        <v>5660</v>
      </c>
      <c r="L114" s="54">
        <v>5824</v>
      </c>
      <c r="M114" s="54">
        <v>5992</v>
      </c>
      <c r="N114" s="54">
        <v>6166</v>
      </c>
      <c r="O114" s="54">
        <v>6346</v>
      </c>
      <c r="P114" s="54">
        <v>6533</v>
      </c>
      <c r="Q114" s="54">
        <v>6725</v>
      </c>
      <c r="R114" s="54">
        <v>6925</v>
      </c>
      <c r="S114" s="54">
        <v>7132</v>
      </c>
      <c r="T114" s="54">
        <v>7345</v>
      </c>
      <c r="U114" s="54">
        <v>7564</v>
      </c>
      <c r="V114" s="54">
        <v>7790</v>
      </c>
      <c r="W114" s="54">
        <v>8023</v>
      </c>
      <c r="X114" s="54">
        <v>8263</v>
      </c>
      <c r="Y114" s="54">
        <v>8510</v>
      </c>
      <c r="Z114" s="54">
        <v>8764</v>
      </c>
      <c r="AA114" s="54">
        <v>9027</v>
      </c>
      <c r="AB114" s="54">
        <v>9296</v>
      </c>
      <c r="AC114" s="54">
        <v>9574</v>
      </c>
      <c r="AD114" s="54">
        <v>9861</v>
      </c>
      <c r="AE114" s="54">
        <v>10156</v>
      </c>
      <c r="AF114" s="54">
        <v>10460</v>
      </c>
      <c r="AG114" s="54">
        <v>10772</v>
      </c>
      <c r="AH114" s="54">
        <v>11095</v>
      </c>
      <c r="AI114" s="54">
        <v>11427</v>
      </c>
      <c r="AJ114" s="54">
        <v>11768</v>
      </c>
      <c r="AK114" s="54">
        <v>12121</v>
      </c>
      <c r="AL114" s="54">
        <v>12484</v>
      </c>
      <c r="AM114" s="54">
        <v>12859</v>
      </c>
      <c r="AN114" s="54">
        <v>13244</v>
      </c>
      <c r="AO114" s="54">
        <v>13641</v>
      </c>
      <c r="AP114" s="54">
        <v>14051</v>
      </c>
      <c r="AQ114" s="54">
        <v>14472</v>
      </c>
      <c r="AR114" s="54">
        <v>14906</v>
      </c>
      <c r="AS114" s="54">
        <v>15353</v>
      </c>
      <c r="AT114" s="54">
        <v>15813</v>
      </c>
      <c r="AU114" s="54">
        <v>16287</v>
      </c>
      <c r="AV114" s="54">
        <v>16776</v>
      </c>
      <c r="AW114" s="54">
        <v>17279</v>
      </c>
      <c r="AX114" s="54">
        <v>17797</v>
      </c>
      <c r="AY114" s="54">
        <v>18330</v>
      </c>
      <c r="AZ114" s="54">
        <v>18880</v>
      </c>
      <c r="BA114" s="54">
        <v>19446</v>
      </c>
      <c r="BB114" s="54">
        <v>20029</v>
      </c>
      <c r="BC114" s="54">
        <v>20629</v>
      </c>
      <c r="BD114" s="54">
        <v>21247</v>
      </c>
      <c r="BE114" s="54">
        <v>21884</v>
      </c>
      <c r="BF114" s="54">
        <v>22539</v>
      </c>
      <c r="BG114" s="54">
        <v>23214</v>
      </c>
      <c r="BH114" s="54">
        <v>23910</v>
      </c>
      <c r="BI114" s="54">
        <v>24626</v>
      </c>
      <c r="BJ114" s="54">
        <v>25363</v>
      </c>
      <c r="BK114" s="54">
        <v>26122</v>
      </c>
      <c r="BL114" s="54">
        <v>26904</v>
      </c>
      <c r="BM114" s="54">
        <v>27709</v>
      </c>
      <c r="BN114" s="54">
        <v>28538</v>
      </c>
      <c r="BO114" s="54">
        <v>29392</v>
      </c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</row>
    <row r="115" spans="1:106">
      <c r="A115" s="54">
        <v>40</v>
      </c>
      <c r="B115" s="54">
        <v>418</v>
      </c>
      <c r="C115" s="54">
        <v>1076</v>
      </c>
      <c r="D115" s="54">
        <v>2008</v>
      </c>
      <c r="E115" s="54">
        <v>3387</v>
      </c>
      <c r="F115" s="54">
        <v>4913</v>
      </c>
      <c r="G115" s="54">
        <v>5053</v>
      </c>
      <c r="H115" s="54">
        <v>5198</v>
      </c>
      <c r="I115" s="54">
        <v>5346</v>
      </c>
      <c r="J115" s="54">
        <v>5499</v>
      </c>
      <c r="K115" s="54">
        <v>5657</v>
      </c>
      <c r="L115" s="54">
        <v>5820</v>
      </c>
      <c r="M115" s="54">
        <v>5988</v>
      </c>
      <c r="N115" s="54">
        <v>6161</v>
      </c>
      <c r="O115" s="54">
        <v>6341</v>
      </c>
      <c r="P115" s="54">
        <v>6527</v>
      </c>
      <c r="Q115" s="54">
        <v>6719</v>
      </c>
      <c r="R115" s="54">
        <v>6918</v>
      </c>
      <c r="S115" s="54">
        <v>7125</v>
      </c>
      <c r="T115" s="54">
        <v>7338</v>
      </c>
      <c r="U115" s="54">
        <v>7557</v>
      </c>
      <c r="V115" s="54">
        <v>7783</v>
      </c>
      <c r="W115" s="54">
        <v>8015</v>
      </c>
      <c r="X115" s="54">
        <v>8255</v>
      </c>
      <c r="Y115" s="54">
        <v>8502</v>
      </c>
      <c r="Z115" s="54">
        <v>8756</v>
      </c>
      <c r="AA115" s="54">
        <v>9018</v>
      </c>
      <c r="AB115" s="54">
        <v>9287</v>
      </c>
      <c r="AC115" s="54">
        <v>9565</v>
      </c>
      <c r="AD115" s="54">
        <v>9851</v>
      </c>
      <c r="AE115" s="54">
        <v>10146</v>
      </c>
      <c r="AF115" s="54">
        <v>10449</v>
      </c>
      <c r="AG115" s="54">
        <v>10762</v>
      </c>
      <c r="AH115" s="54">
        <v>11084</v>
      </c>
      <c r="AI115" s="54">
        <v>11415</v>
      </c>
      <c r="AJ115" s="54">
        <v>11757</v>
      </c>
      <c r="AK115" s="54">
        <v>12110</v>
      </c>
      <c r="AL115" s="54">
        <v>12473</v>
      </c>
      <c r="AM115" s="54">
        <v>12847</v>
      </c>
      <c r="AN115" s="54">
        <v>13232</v>
      </c>
      <c r="AO115" s="54">
        <v>13629</v>
      </c>
      <c r="AP115" s="54">
        <v>14038</v>
      </c>
      <c r="AQ115" s="54">
        <v>14459</v>
      </c>
      <c r="AR115" s="54">
        <v>14892</v>
      </c>
      <c r="AS115" s="54">
        <v>15339</v>
      </c>
      <c r="AT115" s="54">
        <v>15799</v>
      </c>
      <c r="AU115" s="54">
        <v>16273</v>
      </c>
      <c r="AV115" s="54">
        <v>16761</v>
      </c>
      <c r="AW115" s="54">
        <v>17263</v>
      </c>
      <c r="AX115" s="54">
        <v>17781</v>
      </c>
      <c r="AY115" s="54">
        <v>18314</v>
      </c>
      <c r="AZ115" s="54">
        <v>18862</v>
      </c>
      <c r="BA115" s="54">
        <v>19428</v>
      </c>
      <c r="BB115" s="54">
        <v>20010</v>
      </c>
      <c r="BC115" s="54">
        <v>20610</v>
      </c>
      <c r="BD115" s="54">
        <v>21227</v>
      </c>
      <c r="BE115" s="54">
        <v>21863</v>
      </c>
      <c r="BF115" s="54">
        <v>22518</v>
      </c>
      <c r="BG115" s="54">
        <v>23192</v>
      </c>
      <c r="BH115" s="54">
        <v>23887</v>
      </c>
      <c r="BI115" s="54">
        <v>24602</v>
      </c>
      <c r="BJ115" s="54">
        <v>25339</v>
      </c>
      <c r="BK115" s="54">
        <v>26097</v>
      </c>
      <c r="BL115" s="54">
        <v>26878</v>
      </c>
      <c r="BM115" s="54">
        <v>27682</v>
      </c>
      <c r="BN115" s="54">
        <v>28510</v>
      </c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</row>
    <row r="116" spans="1:106">
      <c r="A116" s="54">
        <v>41</v>
      </c>
      <c r="B116" s="54">
        <v>418</v>
      </c>
      <c r="C116" s="54">
        <v>1076</v>
      </c>
      <c r="D116" s="54">
        <v>2008</v>
      </c>
      <c r="E116" s="54">
        <v>3386</v>
      </c>
      <c r="F116" s="54">
        <v>4912</v>
      </c>
      <c r="G116" s="54">
        <v>5051</v>
      </c>
      <c r="H116" s="54">
        <v>5195</v>
      </c>
      <c r="I116" s="54">
        <v>5343</v>
      </c>
      <c r="J116" s="54">
        <v>5495</v>
      </c>
      <c r="K116" s="54">
        <v>5652</v>
      </c>
      <c r="L116" s="54">
        <v>5815</v>
      </c>
      <c r="M116" s="54">
        <v>5982</v>
      </c>
      <c r="N116" s="54">
        <v>6155</v>
      </c>
      <c r="O116" s="54">
        <v>6334</v>
      </c>
      <c r="P116" s="54">
        <v>6519</v>
      </c>
      <c r="Q116" s="54">
        <v>6711</v>
      </c>
      <c r="R116" s="54">
        <v>6910</v>
      </c>
      <c r="S116" s="54">
        <v>7116</v>
      </c>
      <c r="T116" s="54">
        <v>7329</v>
      </c>
      <c r="U116" s="54">
        <v>7548</v>
      </c>
      <c r="V116" s="54">
        <v>7773</v>
      </c>
      <c r="W116" s="54">
        <v>8006</v>
      </c>
      <c r="X116" s="54">
        <v>8245</v>
      </c>
      <c r="Y116" s="54">
        <v>8491</v>
      </c>
      <c r="Z116" s="54">
        <v>8745</v>
      </c>
      <c r="AA116" s="54">
        <v>9007</v>
      </c>
      <c r="AB116" s="54">
        <v>9276</v>
      </c>
      <c r="AC116" s="54">
        <v>9553</v>
      </c>
      <c r="AD116" s="54">
        <v>9839</v>
      </c>
      <c r="AE116" s="54">
        <v>10133</v>
      </c>
      <c r="AF116" s="54">
        <v>10437</v>
      </c>
      <c r="AG116" s="54">
        <v>10749</v>
      </c>
      <c r="AH116" s="54">
        <v>11070</v>
      </c>
      <c r="AI116" s="54">
        <v>11401</v>
      </c>
      <c r="AJ116" s="54">
        <v>11743</v>
      </c>
      <c r="AK116" s="54">
        <v>12096</v>
      </c>
      <c r="AL116" s="54">
        <v>12458</v>
      </c>
      <c r="AM116" s="54">
        <v>12832</v>
      </c>
      <c r="AN116" s="54">
        <v>13217</v>
      </c>
      <c r="AO116" s="54">
        <v>13613</v>
      </c>
      <c r="AP116" s="54">
        <v>14022</v>
      </c>
      <c r="AQ116" s="54">
        <v>14442</v>
      </c>
      <c r="AR116" s="54">
        <v>14875</v>
      </c>
      <c r="AS116" s="54">
        <v>15321</v>
      </c>
      <c r="AT116" s="54">
        <v>15780</v>
      </c>
      <c r="AU116" s="54">
        <v>16254</v>
      </c>
      <c r="AV116" s="54">
        <v>16741</v>
      </c>
      <c r="AW116" s="54">
        <v>17243</v>
      </c>
      <c r="AX116" s="54">
        <v>17760</v>
      </c>
      <c r="AY116" s="54">
        <v>18292</v>
      </c>
      <c r="AZ116" s="54">
        <v>18840</v>
      </c>
      <c r="BA116" s="54">
        <v>19405</v>
      </c>
      <c r="BB116" s="54">
        <v>19986</v>
      </c>
      <c r="BC116" s="54">
        <v>20585</v>
      </c>
      <c r="BD116" s="54">
        <v>21202</v>
      </c>
      <c r="BE116" s="54">
        <v>21837</v>
      </c>
      <c r="BF116" s="54">
        <v>22491</v>
      </c>
      <c r="BG116" s="54">
        <v>23165</v>
      </c>
      <c r="BH116" s="54">
        <v>23858</v>
      </c>
      <c r="BI116" s="54">
        <v>24572</v>
      </c>
      <c r="BJ116" s="54">
        <v>25308</v>
      </c>
      <c r="BK116" s="54">
        <v>26065</v>
      </c>
      <c r="BL116" s="54">
        <v>26845</v>
      </c>
      <c r="BM116" s="54">
        <v>27648</v>
      </c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</row>
    <row r="117" spans="1:106">
      <c r="A117" s="54">
        <v>42</v>
      </c>
      <c r="B117" s="54">
        <v>418</v>
      </c>
      <c r="C117" s="54">
        <v>1076</v>
      </c>
      <c r="D117" s="54">
        <v>2007</v>
      </c>
      <c r="E117" s="54">
        <v>3385</v>
      </c>
      <c r="F117" s="54">
        <v>4910</v>
      </c>
      <c r="G117" s="54">
        <v>5049</v>
      </c>
      <c r="H117" s="54">
        <v>5192</v>
      </c>
      <c r="I117" s="54">
        <v>5339</v>
      </c>
      <c r="J117" s="54">
        <v>5491</v>
      </c>
      <c r="K117" s="54">
        <v>5647</v>
      </c>
      <c r="L117" s="54">
        <v>5808</v>
      </c>
      <c r="M117" s="54">
        <v>5975</v>
      </c>
      <c r="N117" s="54">
        <v>6147</v>
      </c>
      <c r="O117" s="54">
        <v>6326</v>
      </c>
      <c r="P117" s="54">
        <v>6510</v>
      </c>
      <c r="Q117" s="54">
        <v>6702</v>
      </c>
      <c r="R117" s="54">
        <v>6900</v>
      </c>
      <c r="S117" s="54">
        <v>7106</v>
      </c>
      <c r="T117" s="54">
        <v>7319</v>
      </c>
      <c r="U117" s="54">
        <v>7537</v>
      </c>
      <c r="V117" s="54">
        <v>7763</v>
      </c>
      <c r="W117" s="54">
        <v>7995</v>
      </c>
      <c r="X117" s="54">
        <v>8233</v>
      </c>
      <c r="Y117" s="54">
        <v>8480</v>
      </c>
      <c r="Z117" s="54">
        <v>8733</v>
      </c>
      <c r="AA117" s="54">
        <v>8994</v>
      </c>
      <c r="AB117" s="54">
        <v>9263</v>
      </c>
      <c r="AC117" s="54">
        <v>9540</v>
      </c>
      <c r="AD117" s="54">
        <v>9825</v>
      </c>
      <c r="AE117" s="54">
        <v>10119</v>
      </c>
      <c r="AF117" s="54">
        <v>10422</v>
      </c>
      <c r="AG117" s="54">
        <v>10734</v>
      </c>
      <c r="AH117" s="54">
        <v>11055</v>
      </c>
      <c r="AI117" s="54">
        <v>11386</v>
      </c>
      <c r="AJ117" s="54">
        <v>11728</v>
      </c>
      <c r="AK117" s="54">
        <v>12080</v>
      </c>
      <c r="AL117" s="54">
        <v>12442</v>
      </c>
      <c r="AM117" s="54">
        <v>12815</v>
      </c>
      <c r="AN117" s="54">
        <v>13199</v>
      </c>
      <c r="AO117" s="54">
        <v>13595</v>
      </c>
      <c r="AP117" s="54">
        <v>14003</v>
      </c>
      <c r="AQ117" s="54">
        <v>14423</v>
      </c>
      <c r="AR117" s="54">
        <v>14855</v>
      </c>
      <c r="AS117" s="54">
        <v>15301</v>
      </c>
      <c r="AT117" s="54">
        <v>15760</v>
      </c>
      <c r="AU117" s="54">
        <v>16232</v>
      </c>
      <c r="AV117" s="54">
        <v>16719</v>
      </c>
      <c r="AW117" s="54">
        <v>17220</v>
      </c>
      <c r="AX117" s="54">
        <v>17736</v>
      </c>
      <c r="AY117" s="54">
        <v>18268</v>
      </c>
      <c r="AZ117" s="54">
        <v>18815</v>
      </c>
      <c r="BA117" s="54">
        <v>19379</v>
      </c>
      <c r="BB117" s="54">
        <v>19959</v>
      </c>
      <c r="BC117" s="54">
        <v>20557</v>
      </c>
      <c r="BD117" s="54">
        <v>21173</v>
      </c>
      <c r="BE117" s="54">
        <v>21807</v>
      </c>
      <c r="BF117" s="54">
        <v>22460</v>
      </c>
      <c r="BG117" s="54">
        <v>23133</v>
      </c>
      <c r="BH117" s="54">
        <v>23825</v>
      </c>
      <c r="BI117" s="54">
        <v>24538</v>
      </c>
      <c r="BJ117" s="54">
        <v>25273</v>
      </c>
      <c r="BK117" s="54">
        <v>26029</v>
      </c>
      <c r="BL117" s="54">
        <v>26807</v>
      </c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</row>
    <row r="118" spans="1:106">
      <c r="A118" s="54">
        <v>43</v>
      </c>
      <c r="B118" s="54">
        <v>418</v>
      </c>
      <c r="C118" s="54">
        <v>1075</v>
      </c>
      <c r="D118" s="54">
        <v>2006</v>
      </c>
      <c r="E118" s="54">
        <v>3384</v>
      </c>
      <c r="F118" s="54">
        <v>4908</v>
      </c>
      <c r="G118" s="54">
        <v>5046</v>
      </c>
      <c r="H118" s="54">
        <v>5188</v>
      </c>
      <c r="I118" s="54">
        <v>5335</v>
      </c>
      <c r="J118" s="54">
        <v>5486</v>
      </c>
      <c r="K118" s="54">
        <v>5641</v>
      </c>
      <c r="L118" s="54">
        <v>5802</v>
      </c>
      <c r="M118" s="54">
        <v>5968</v>
      </c>
      <c r="N118" s="54">
        <v>6139</v>
      </c>
      <c r="O118" s="54">
        <v>6317</v>
      </c>
      <c r="P118" s="54">
        <v>6501</v>
      </c>
      <c r="Q118" s="54">
        <v>6692</v>
      </c>
      <c r="R118" s="54">
        <v>6890</v>
      </c>
      <c r="S118" s="54">
        <v>7096</v>
      </c>
      <c r="T118" s="54">
        <v>7308</v>
      </c>
      <c r="U118" s="54">
        <v>7526</v>
      </c>
      <c r="V118" s="54">
        <v>7751</v>
      </c>
      <c r="W118" s="54">
        <v>7982</v>
      </c>
      <c r="X118" s="54">
        <v>8221</v>
      </c>
      <c r="Y118" s="54">
        <v>8467</v>
      </c>
      <c r="Z118" s="54">
        <v>8720</v>
      </c>
      <c r="AA118" s="54">
        <v>8981</v>
      </c>
      <c r="AB118" s="54">
        <v>9249</v>
      </c>
      <c r="AC118" s="54">
        <v>9526</v>
      </c>
      <c r="AD118" s="54">
        <v>9811</v>
      </c>
      <c r="AE118" s="54">
        <v>10104</v>
      </c>
      <c r="AF118" s="54">
        <v>10406</v>
      </c>
      <c r="AG118" s="54">
        <v>10717</v>
      </c>
      <c r="AH118" s="54">
        <v>11039</v>
      </c>
      <c r="AI118" s="54">
        <v>11370</v>
      </c>
      <c r="AJ118" s="54">
        <v>11711</v>
      </c>
      <c r="AK118" s="54">
        <v>12062</v>
      </c>
      <c r="AL118" s="54">
        <v>12424</v>
      </c>
      <c r="AM118" s="54">
        <v>12797</v>
      </c>
      <c r="AN118" s="54">
        <v>13180</v>
      </c>
      <c r="AO118" s="54">
        <v>13576</v>
      </c>
      <c r="AP118" s="54">
        <v>13983</v>
      </c>
      <c r="AQ118" s="54">
        <v>14402</v>
      </c>
      <c r="AR118" s="54">
        <v>14834</v>
      </c>
      <c r="AS118" s="54">
        <v>15279</v>
      </c>
      <c r="AT118" s="54">
        <v>15737</v>
      </c>
      <c r="AU118" s="54">
        <v>16208</v>
      </c>
      <c r="AV118" s="54">
        <v>16694</v>
      </c>
      <c r="AW118" s="54">
        <v>17195</v>
      </c>
      <c r="AX118" s="54">
        <v>17710</v>
      </c>
      <c r="AY118" s="54">
        <v>18241</v>
      </c>
      <c r="AZ118" s="54">
        <v>18787</v>
      </c>
      <c r="BA118" s="54">
        <v>19350</v>
      </c>
      <c r="BB118" s="54">
        <v>19930</v>
      </c>
      <c r="BC118" s="54">
        <v>20527</v>
      </c>
      <c r="BD118" s="54">
        <v>21142</v>
      </c>
      <c r="BE118" s="54">
        <v>21775</v>
      </c>
      <c r="BF118" s="54">
        <v>22427</v>
      </c>
      <c r="BG118" s="54">
        <v>23098</v>
      </c>
      <c r="BH118" s="54">
        <v>23790</v>
      </c>
      <c r="BI118" s="54">
        <v>24501</v>
      </c>
      <c r="BJ118" s="54">
        <v>25234</v>
      </c>
      <c r="BK118" s="54">
        <v>25989</v>
      </c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</row>
    <row r="119" spans="1:106">
      <c r="A119" s="54">
        <v>44</v>
      </c>
      <c r="B119" s="54">
        <v>418</v>
      </c>
      <c r="C119" s="54">
        <v>1075</v>
      </c>
      <c r="D119" s="54">
        <v>2005</v>
      </c>
      <c r="E119" s="54">
        <v>3382</v>
      </c>
      <c r="F119" s="54">
        <v>4906</v>
      </c>
      <c r="G119" s="54">
        <v>5043</v>
      </c>
      <c r="H119" s="54">
        <v>5184</v>
      </c>
      <c r="I119" s="54">
        <v>5330</v>
      </c>
      <c r="J119" s="54">
        <v>5480</v>
      </c>
      <c r="K119" s="54">
        <v>5635</v>
      </c>
      <c r="L119" s="54">
        <v>5795</v>
      </c>
      <c r="M119" s="54">
        <v>5960</v>
      </c>
      <c r="N119" s="54">
        <v>6131</v>
      </c>
      <c r="O119" s="54">
        <v>6308</v>
      </c>
      <c r="P119" s="54">
        <v>6491</v>
      </c>
      <c r="Q119" s="54">
        <v>6681</v>
      </c>
      <c r="R119" s="54">
        <v>6879</v>
      </c>
      <c r="S119" s="54">
        <v>7084</v>
      </c>
      <c r="T119" s="54">
        <v>7296</v>
      </c>
      <c r="U119" s="54">
        <v>7514</v>
      </c>
      <c r="V119" s="54">
        <v>7738</v>
      </c>
      <c r="W119" s="54">
        <v>7970</v>
      </c>
      <c r="X119" s="54">
        <v>8208</v>
      </c>
      <c r="Y119" s="54">
        <v>8453</v>
      </c>
      <c r="Z119" s="54">
        <v>8706</v>
      </c>
      <c r="AA119" s="54">
        <v>8966</v>
      </c>
      <c r="AB119" s="54">
        <v>9234</v>
      </c>
      <c r="AC119" s="54">
        <v>9510</v>
      </c>
      <c r="AD119" s="54">
        <v>9795</v>
      </c>
      <c r="AE119" s="54">
        <v>10088</v>
      </c>
      <c r="AF119" s="54">
        <v>10389</v>
      </c>
      <c r="AG119" s="54">
        <v>10701</v>
      </c>
      <c r="AH119" s="54">
        <v>11022</v>
      </c>
      <c r="AI119" s="54">
        <v>11352</v>
      </c>
      <c r="AJ119" s="54">
        <v>11693</v>
      </c>
      <c r="AK119" s="54">
        <v>12044</v>
      </c>
      <c r="AL119" s="54">
        <v>12405</v>
      </c>
      <c r="AM119" s="54">
        <v>12777</v>
      </c>
      <c r="AN119" s="54">
        <v>13160</v>
      </c>
      <c r="AO119" s="54">
        <v>13555</v>
      </c>
      <c r="AP119" s="54">
        <v>13961</v>
      </c>
      <c r="AQ119" s="54">
        <v>14380</v>
      </c>
      <c r="AR119" s="54">
        <v>14811</v>
      </c>
      <c r="AS119" s="54">
        <v>15255</v>
      </c>
      <c r="AT119" s="54">
        <v>15712</v>
      </c>
      <c r="AU119" s="54">
        <v>16183</v>
      </c>
      <c r="AV119" s="54">
        <v>16668</v>
      </c>
      <c r="AW119" s="54">
        <v>17168</v>
      </c>
      <c r="AX119" s="54">
        <v>17682</v>
      </c>
      <c r="AY119" s="54">
        <v>18212</v>
      </c>
      <c r="AZ119" s="54">
        <v>18758</v>
      </c>
      <c r="BA119" s="54">
        <v>19320</v>
      </c>
      <c r="BB119" s="54">
        <v>19899</v>
      </c>
      <c r="BC119" s="54">
        <v>20495</v>
      </c>
      <c r="BD119" s="54">
        <v>21108</v>
      </c>
      <c r="BE119" s="54">
        <v>21740</v>
      </c>
      <c r="BF119" s="54">
        <v>22391</v>
      </c>
      <c r="BG119" s="54">
        <v>23061</v>
      </c>
      <c r="BH119" s="54">
        <v>23751</v>
      </c>
      <c r="BI119" s="54">
        <v>24462</v>
      </c>
      <c r="BJ119" s="54">
        <v>25194</v>
      </c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</row>
    <row r="120" spans="1:106">
      <c r="A120" s="54">
        <v>45</v>
      </c>
      <c r="B120" s="54">
        <v>418</v>
      </c>
      <c r="C120" s="54">
        <v>1074</v>
      </c>
      <c r="D120" s="54">
        <v>2004</v>
      </c>
      <c r="E120" s="54">
        <v>3380</v>
      </c>
      <c r="F120" s="54">
        <v>4903</v>
      </c>
      <c r="G120" s="54">
        <v>5040</v>
      </c>
      <c r="H120" s="54">
        <v>5180</v>
      </c>
      <c r="I120" s="54">
        <v>5325</v>
      </c>
      <c r="J120" s="54">
        <v>5474</v>
      </c>
      <c r="K120" s="54">
        <v>5628</v>
      </c>
      <c r="L120" s="54">
        <v>5787</v>
      </c>
      <c r="M120" s="54">
        <v>5952</v>
      </c>
      <c r="N120" s="54">
        <v>6122</v>
      </c>
      <c r="O120" s="54">
        <v>6298</v>
      </c>
      <c r="P120" s="54">
        <v>6480</v>
      </c>
      <c r="Q120" s="54">
        <v>6670</v>
      </c>
      <c r="R120" s="54">
        <v>6869</v>
      </c>
      <c r="S120" s="54">
        <v>7074</v>
      </c>
      <c r="T120" s="54">
        <v>7286</v>
      </c>
      <c r="U120" s="54">
        <v>7503</v>
      </c>
      <c r="V120" s="54">
        <v>7727</v>
      </c>
      <c r="W120" s="54">
        <v>7958</v>
      </c>
      <c r="X120" s="54">
        <v>8196</v>
      </c>
      <c r="Y120" s="54">
        <v>8441</v>
      </c>
      <c r="Z120" s="54">
        <v>8694</v>
      </c>
      <c r="AA120" s="54">
        <v>8954</v>
      </c>
      <c r="AB120" s="54">
        <v>9221</v>
      </c>
      <c r="AC120" s="54">
        <v>9497</v>
      </c>
      <c r="AD120" s="54">
        <v>9781</v>
      </c>
      <c r="AE120" s="54">
        <v>10074</v>
      </c>
      <c r="AF120" s="54">
        <v>10376</v>
      </c>
      <c r="AG120" s="54">
        <v>10687</v>
      </c>
      <c r="AH120" s="54">
        <v>11007</v>
      </c>
      <c r="AI120" s="54">
        <v>11338</v>
      </c>
      <c r="AJ120" s="54">
        <v>11678</v>
      </c>
      <c r="AK120" s="54">
        <v>12028</v>
      </c>
      <c r="AL120" s="54">
        <v>12388</v>
      </c>
      <c r="AM120" s="54">
        <v>12760</v>
      </c>
      <c r="AN120" s="54">
        <v>13143</v>
      </c>
      <c r="AO120" s="54">
        <v>13537</v>
      </c>
      <c r="AP120" s="54">
        <v>13943</v>
      </c>
      <c r="AQ120" s="54">
        <v>14361</v>
      </c>
      <c r="AR120" s="54">
        <v>14791</v>
      </c>
      <c r="AS120" s="54">
        <v>15235</v>
      </c>
      <c r="AT120" s="54">
        <v>15691</v>
      </c>
      <c r="AU120" s="54">
        <v>16162</v>
      </c>
      <c r="AV120" s="54">
        <v>16646</v>
      </c>
      <c r="AW120" s="54">
        <v>17145</v>
      </c>
      <c r="AX120" s="54">
        <v>17659</v>
      </c>
      <c r="AY120" s="54">
        <v>18188</v>
      </c>
      <c r="AZ120" s="54">
        <v>18733</v>
      </c>
      <c r="BA120" s="54">
        <v>19294</v>
      </c>
      <c r="BB120" s="54">
        <v>19872</v>
      </c>
      <c r="BC120" s="54">
        <v>20467</v>
      </c>
      <c r="BD120" s="54">
        <v>21079</v>
      </c>
      <c r="BE120" s="54">
        <v>21710</v>
      </c>
      <c r="BF120" s="54">
        <v>22360</v>
      </c>
      <c r="BG120" s="54">
        <v>23029</v>
      </c>
      <c r="BH120" s="54">
        <v>23718</v>
      </c>
      <c r="BI120" s="54">
        <v>24428</v>
      </c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</row>
    <row r="121" spans="1:106">
      <c r="A121" s="54">
        <v>46</v>
      </c>
      <c r="B121" s="54">
        <v>418</v>
      </c>
      <c r="C121" s="54">
        <v>1074</v>
      </c>
      <c r="D121" s="54">
        <v>2003</v>
      </c>
      <c r="E121" s="54">
        <v>3379</v>
      </c>
      <c r="F121" s="54">
        <v>4901</v>
      </c>
      <c r="G121" s="54">
        <v>5036</v>
      </c>
      <c r="H121" s="54">
        <v>5176</v>
      </c>
      <c r="I121" s="54">
        <v>5320</v>
      </c>
      <c r="J121" s="54">
        <v>5468</v>
      </c>
      <c r="K121" s="54">
        <v>5621</v>
      </c>
      <c r="L121" s="54">
        <v>5779</v>
      </c>
      <c r="M121" s="54">
        <v>5943</v>
      </c>
      <c r="N121" s="54">
        <v>6112</v>
      </c>
      <c r="O121" s="54">
        <v>6287</v>
      </c>
      <c r="P121" s="54">
        <v>6469</v>
      </c>
      <c r="Q121" s="54">
        <v>6662</v>
      </c>
      <c r="R121" s="54">
        <v>6861</v>
      </c>
      <c r="S121" s="54">
        <v>7066</v>
      </c>
      <c r="T121" s="54">
        <v>7277</v>
      </c>
      <c r="U121" s="54">
        <v>7495</v>
      </c>
      <c r="V121" s="54">
        <v>7719</v>
      </c>
      <c r="W121" s="54">
        <v>7949</v>
      </c>
      <c r="X121" s="54">
        <v>8187</v>
      </c>
      <c r="Y121" s="54">
        <v>8432</v>
      </c>
      <c r="Z121" s="54">
        <v>8684</v>
      </c>
      <c r="AA121" s="54">
        <v>8943</v>
      </c>
      <c r="AB121" s="54">
        <v>9211</v>
      </c>
      <c r="AC121" s="54">
        <v>9486</v>
      </c>
      <c r="AD121" s="54">
        <v>9770</v>
      </c>
      <c r="AE121" s="54">
        <v>10063</v>
      </c>
      <c r="AF121" s="54">
        <v>10365</v>
      </c>
      <c r="AG121" s="54">
        <v>10675</v>
      </c>
      <c r="AH121" s="54">
        <v>10996</v>
      </c>
      <c r="AI121" s="54">
        <v>11325</v>
      </c>
      <c r="AJ121" s="54">
        <v>11665</v>
      </c>
      <c r="AK121" s="54">
        <v>12015</v>
      </c>
      <c r="AL121" s="54">
        <v>12375</v>
      </c>
      <c r="AM121" s="54">
        <v>12746</v>
      </c>
      <c r="AN121" s="54">
        <v>13129</v>
      </c>
      <c r="AO121" s="54">
        <v>13522</v>
      </c>
      <c r="AP121" s="54">
        <v>13928</v>
      </c>
      <c r="AQ121" s="54">
        <v>14345</v>
      </c>
      <c r="AR121" s="54">
        <v>14775</v>
      </c>
      <c r="AS121" s="54">
        <v>15218</v>
      </c>
      <c r="AT121" s="54">
        <v>15674</v>
      </c>
      <c r="AU121" s="54">
        <v>16144</v>
      </c>
      <c r="AV121" s="54">
        <v>16628</v>
      </c>
      <c r="AW121" s="54">
        <v>17126</v>
      </c>
      <c r="AX121" s="54">
        <v>17639</v>
      </c>
      <c r="AY121" s="54">
        <v>18168</v>
      </c>
      <c r="AZ121" s="54">
        <v>18712</v>
      </c>
      <c r="BA121" s="54">
        <v>19272</v>
      </c>
      <c r="BB121" s="54">
        <v>19850</v>
      </c>
      <c r="BC121" s="54">
        <v>20444</v>
      </c>
      <c r="BD121" s="54">
        <v>21056</v>
      </c>
      <c r="BE121" s="54">
        <v>21686</v>
      </c>
      <c r="BF121" s="54">
        <v>22335</v>
      </c>
      <c r="BG121" s="54">
        <v>23003</v>
      </c>
      <c r="BH121" s="54">
        <v>23691</v>
      </c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</row>
    <row r="122" spans="1:106">
      <c r="A122" s="54">
        <v>47</v>
      </c>
      <c r="B122" s="54">
        <v>418</v>
      </c>
      <c r="C122" s="54">
        <v>1073</v>
      </c>
      <c r="D122" s="54">
        <v>2002</v>
      </c>
      <c r="E122" s="54">
        <v>3377</v>
      </c>
      <c r="F122" s="54">
        <v>4898</v>
      </c>
      <c r="G122" s="54">
        <v>5033</v>
      </c>
      <c r="H122" s="54">
        <v>5171</v>
      </c>
      <c r="I122" s="54">
        <v>5314</v>
      </c>
      <c r="J122" s="54">
        <v>5461</v>
      </c>
      <c r="K122" s="54">
        <v>5614</v>
      </c>
      <c r="L122" s="54">
        <v>5771</v>
      </c>
      <c r="M122" s="54">
        <v>5934</v>
      </c>
      <c r="N122" s="54">
        <v>6102</v>
      </c>
      <c r="O122" s="54">
        <v>6276</v>
      </c>
      <c r="P122" s="54">
        <v>6463</v>
      </c>
      <c r="Q122" s="54">
        <v>6656</v>
      </c>
      <c r="R122" s="54">
        <v>6855</v>
      </c>
      <c r="S122" s="54">
        <v>7060</v>
      </c>
      <c r="T122" s="54">
        <v>7271</v>
      </c>
      <c r="U122" s="54">
        <v>7488</v>
      </c>
      <c r="V122" s="54">
        <v>7712</v>
      </c>
      <c r="W122" s="54">
        <v>7942</v>
      </c>
      <c r="X122" s="54">
        <v>8180</v>
      </c>
      <c r="Y122" s="54">
        <v>8424</v>
      </c>
      <c r="Z122" s="54">
        <v>8676</v>
      </c>
      <c r="AA122" s="54">
        <v>8936</v>
      </c>
      <c r="AB122" s="54">
        <v>9203</v>
      </c>
      <c r="AC122" s="54">
        <v>9478</v>
      </c>
      <c r="AD122" s="54">
        <v>9762</v>
      </c>
      <c r="AE122" s="54">
        <v>10055</v>
      </c>
      <c r="AF122" s="54">
        <v>10357</v>
      </c>
      <c r="AG122" s="54">
        <v>10667</v>
      </c>
      <c r="AH122" s="54">
        <v>10987</v>
      </c>
      <c r="AI122" s="54">
        <v>11317</v>
      </c>
      <c r="AJ122" s="54">
        <v>11656</v>
      </c>
      <c r="AK122" s="54">
        <v>12005</v>
      </c>
      <c r="AL122" s="54">
        <v>12366</v>
      </c>
      <c r="AM122" s="54">
        <v>12736</v>
      </c>
      <c r="AN122" s="54">
        <v>13118</v>
      </c>
      <c r="AO122" s="54">
        <v>13511</v>
      </c>
      <c r="AP122" s="54">
        <v>13917</v>
      </c>
      <c r="AQ122" s="54">
        <v>14334</v>
      </c>
      <c r="AR122" s="54">
        <v>14763</v>
      </c>
      <c r="AS122" s="54">
        <v>15206</v>
      </c>
      <c r="AT122" s="54">
        <v>15662</v>
      </c>
      <c r="AU122" s="54">
        <v>16131</v>
      </c>
      <c r="AV122" s="54">
        <v>16614</v>
      </c>
      <c r="AW122" s="54">
        <v>17112</v>
      </c>
      <c r="AX122" s="54">
        <v>17625</v>
      </c>
      <c r="AY122" s="54">
        <v>18153</v>
      </c>
      <c r="AZ122" s="54">
        <v>18697</v>
      </c>
      <c r="BA122" s="54">
        <v>19257</v>
      </c>
      <c r="BB122" s="54">
        <v>19833</v>
      </c>
      <c r="BC122" s="54">
        <v>20427</v>
      </c>
      <c r="BD122" s="54">
        <v>21038</v>
      </c>
      <c r="BE122" s="54">
        <v>21668</v>
      </c>
      <c r="BF122" s="54">
        <v>22316</v>
      </c>
      <c r="BG122" s="54">
        <v>22983</v>
      </c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</row>
    <row r="123" spans="1:106">
      <c r="A123" s="54">
        <v>48</v>
      </c>
      <c r="B123" s="54">
        <v>417</v>
      </c>
      <c r="C123" s="54">
        <v>1073</v>
      </c>
      <c r="D123" s="54">
        <v>2001</v>
      </c>
      <c r="E123" s="54">
        <v>3375</v>
      </c>
      <c r="F123" s="54">
        <v>4895</v>
      </c>
      <c r="G123" s="54">
        <v>5029</v>
      </c>
      <c r="H123" s="54">
        <v>5166</v>
      </c>
      <c r="I123" s="54">
        <v>5308</v>
      </c>
      <c r="J123" s="54">
        <v>5455</v>
      </c>
      <c r="K123" s="54">
        <v>5606</v>
      </c>
      <c r="L123" s="54">
        <v>5762</v>
      </c>
      <c r="M123" s="54">
        <v>5924</v>
      </c>
      <c r="N123" s="54">
        <v>6091</v>
      </c>
      <c r="O123" s="54">
        <v>6273</v>
      </c>
      <c r="P123" s="54">
        <v>6460</v>
      </c>
      <c r="Q123" s="54">
        <v>6653</v>
      </c>
      <c r="R123" s="54">
        <v>6851</v>
      </c>
      <c r="S123" s="54">
        <v>7056</v>
      </c>
      <c r="T123" s="54">
        <v>7267</v>
      </c>
      <c r="U123" s="54">
        <v>7484</v>
      </c>
      <c r="V123" s="54">
        <v>7708</v>
      </c>
      <c r="W123" s="54">
        <v>7938</v>
      </c>
      <c r="X123" s="54">
        <v>8175</v>
      </c>
      <c r="Y123" s="54">
        <v>8420</v>
      </c>
      <c r="Z123" s="54">
        <v>8671</v>
      </c>
      <c r="AA123" s="54">
        <v>8931</v>
      </c>
      <c r="AB123" s="54">
        <v>9198</v>
      </c>
      <c r="AC123" s="54">
        <v>9474</v>
      </c>
      <c r="AD123" s="54">
        <v>9758</v>
      </c>
      <c r="AE123" s="54">
        <v>10050</v>
      </c>
      <c r="AF123" s="54">
        <v>10352</v>
      </c>
      <c r="AG123" s="54">
        <v>10662</v>
      </c>
      <c r="AH123" s="54">
        <v>10982</v>
      </c>
      <c r="AI123" s="54">
        <v>11311</v>
      </c>
      <c r="AJ123" s="54">
        <v>11651</v>
      </c>
      <c r="AK123" s="54">
        <v>12000</v>
      </c>
      <c r="AL123" s="54">
        <v>12360</v>
      </c>
      <c r="AM123" s="54">
        <v>12730</v>
      </c>
      <c r="AN123" s="54">
        <v>13112</v>
      </c>
      <c r="AO123" s="54">
        <v>13505</v>
      </c>
      <c r="AP123" s="54">
        <v>13910</v>
      </c>
      <c r="AQ123" s="54">
        <v>14327</v>
      </c>
      <c r="AR123" s="54">
        <v>14756</v>
      </c>
      <c r="AS123" s="54">
        <v>15199</v>
      </c>
      <c r="AT123" s="54">
        <v>15654</v>
      </c>
      <c r="AU123" s="54">
        <v>16123</v>
      </c>
      <c r="AV123" s="54">
        <v>16606</v>
      </c>
      <c r="AW123" s="54">
        <v>17104</v>
      </c>
      <c r="AX123" s="54">
        <v>17616</v>
      </c>
      <c r="AY123" s="54">
        <v>18144</v>
      </c>
      <c r="AZ123" s="54">
        <v>18687</v>
      </c>
      <c r="BA123" s="54">
        <v>19247</v>
      </c>
      <c r="BB123" s="54">
        <v>19823</v>
      </c>
      <c r="BC123" s="54">
        <v>20416</v>
      </c>
      <c r="BD123" s="54">
        <v>21027</v>
      </c>
      <c r="BE123" s="54">
        <v>21656</v>
      </c>
      <c r="BF123" s="54">
        <v>22304</v>
      </c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</row>
    <row r="124" spans="1:106">
      <c r="A124" s="54">
        <v>49</v>
      </c>
      <c r="B124" s="54">
        <v>417</v>
      </c>
      <c r="C124" s="54">
        <v>1072</v>
      </c>
      <c r="D124" s="54">
        <v>1999</v>
      </c>
      <c r="E124" s="54">
        <v>3372</v>
      </c>
      <c r="F124" s="54">
        <v>4892</v>
      </c>
      <c r="G124" s="54">
        <v>5025</v>
      </c>
      <c r="H124" s="54">
        <v>5161</v>
      </c>
      <c r="I124" s="54">
        <v>5302</v>
      </c>
      <c r="J124" s="54">
        <v>5448</v>
      </c>
      <c r="K124" s="54">
        <v>5598</v>
      </c>
      <c r="L124" s="54">
        <v>5753</v>
      </c>
      <c r="M124" s="54">
        <v>5913</v>
      </c>
      <c r="N124" s="54">
        <v>6089</v>
      </c>
      <c r="O124" s="54">
        <v>6271</v>
      </c>
      <c r="P124" s="54">
        <v>6459</v>
      </c>
      <c r="Q124" s="54">
        <v>6651</v>
      </c>
      <c r="R124" s="54">
        <v>6850</v>
      </c>
      <c r="S124" s="54">
        <v>7055</v>
      </c>
      <c r="T124" s="54">
        <v>7265</v>
      </c>
      <c r="U124" s="54">
        <v>7483</v>
      </c>
      <c r="V124" s="54">
        <v>7706</v>
      </c>
      <c r="W124" s="54">
        <v>7936</v>
      </c>
      <c r="X124" s="54">
        <v>8174</v>
      </c>
      <c r="Y124" s="54">
        <v>8418</v>
      </c>
      <c r="Z124" s="54">
        <v>8670</v>
      </c>
      <c r="AA124" s="54">
        <v>8929</v>
      </c>
      <c r="AB124" s="54">
        <v>9197</v>
      </c>
      <c r="AC124" s="54">
        <v>9472</v>
      </c>
      <c r="AD124" s="54">
        <v>9757</v>
      </c>
      <c r="AE124" s="54">
        <v>10049</v>
      </c>
      <c r="AF124" s="54">
        <v>10351</v>
      </c>
      <c r="AG124" s="54">
        <v>10661</v>
      </c>
      <c r="AH124" s="54">
        <v>10981</v>
      </c>
      <c r="AI124" s="54">
        <v>11310</v>
      </c>
      <c r="AJ124" s="54">
        <v>11649</v>
      </c>
      <c r="AK124" s="54">
        <v>11998</v>
      </c>
      <c r="AL124" s="54">
        <v>12358</v>
      </c>
      <c r="AM124" s="54">
        <v>12729</v>
      </c>
      <c r="AN124" s="54">
        <v>13110</v>
      </c>
      <c r="AO124" s="54">
        <v>13503</v>
      </c>
      <c r="AP124" s="54">
        <v>13908</v>
      </c>
      <c r="AQ124" s="54">
        <v>14325</v>
      </c>
      <c r="AR124" s="54">
        <v>14754</v>
      </c>
      <c r="AS124" s="54">
        <v>15197</v>
      </c>
      <c r="AT124" s="54">
        <v>15652</v>
      </c>
      <c r="AU124" s="54">
        <v>16121</v>
      </c>
      <c r="AV124" s="54">
        <v>16604</v>
      </c>
      <c r="AW124" s="54">
        <v>17101</v>
      </c>
      <c r="AX124" s="54">
        <v>17613</v>
      </c>
      <c r="AY124" s="54">
        <v>18141</v>
      </c>
      <c r="AZ124" s="54">
        <v>18684</v>
      </c>
      <c r="BA124" s="54">
        <v>19243</v>
      </c>
      <c r="BB124" s="54">
        <v>19819</v>
      </c>
      <c r="BC124" s="54">
        <v>20412</v>
      </c>
      <c r="BD124" s="54">
        <v>21023</v>
      </c>
      <c r="BE124" s="54">
        <v>21652</v>
      </c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</row>
    <row r="125" spans="1:106">
      <c r="A125" s="54">
        <v>50</v>
      </c>
      <c r="B125" s="54">
        <v>417</v>
      </c>
      <c r="C125" s="54">
        <v>1071</v>
      </c>
      <c r="D125" s="54">
        <v>1998</v>
      </c>
      <c r="E125" s="54">
        <v>3370</v>
      </c>
      <c r="F125" s="54">
        <v>4889</v>
      </c>
      <c r="G125" s="54">
        <v>5020</v>
      </c>
      <c r="H125" s="54">
        <v>5156</v>
      </c>
      <c r="I125" s="54">
        <v>5296</v>
      </c>
      <c r="J125" s="54">
        <v>5440</v>
      </c>
      <c r="K125" s="54">
        <v>5589</v>
      </c>
      <c r="L125" s="54">
        <v>5743</v>
      </c>
      <c r="M125" s="54">
        <v>5912</v>
      </c>
      <c r="N125" s="54">
        <v>6089</v>
      </c>
      <c r="O125" s="54">
        <v>6270</v>
      </c>
      <c r="P125" s="54">
        <v>6458</v>
      </c>
      <c r="Q125" s="54">
        <v>6650</v>
      </c>
      <c r="R125" s="54">
        <v>6849</v>
      </c>
      <c r="S125" s="54">
        <v>7054</v>
      </c>
      <c r="T125" s="54">
        <v>7264</v>
      </c>
      <c r="U125" s="54">
        <v>7482</v>
      </c>
      <c r="V125" s="54">
        <v>7705</v>
      </c>
      <c r="W125" s="54">
        <v>7935</v>
      </c>
      <c r="X125" s="54">
        <v>8172</v>
      </c>
      <c r="Y125" s="54">
        <v>8417</v>
      </c>
      <c r="Z125" s="54">
        <v>8668</v>
      </c>
      <c r="AA125" s="54">
        <v>8928</v>
      </c>
      <c r="AB125" s="54">
        <v>9196</v>
      </c>
      <c r="AC125" s="54">
        <v>9472</v>
      </c>
      <c r="AD125" s="54">
        <v>9756</v>
      </c>
      <c r="AE125" s="54">
        <v>10049</v>
      </c>
      <c r="AF125" s="54">
        <v>10350</v>
      </c>
      <c r="AG125" s="54">
        <v>10660</v>
      </c>
      <c r="AH125" s="54">
        <v>10980</v>
      </c>
      <c r="AI125" s="54">
        <v>11309</v>
      </c>
      <c r="AJ125" s="54">
        <v>11648</v>
      </c>
      <c r="AK125" s="54">
        <v>11998</v>
      </c>
      <c r="AL125" s="54">
        <v>12357</v>
      </c>
      <c r="AM125" s="54">
        <v>12728</v>
      </c>
      <c r="AN125" s="54">
        <v>13109</v>
      </c>
      <c r="AO125" s="54">
        <v>13502</v>
      </c>
      <c r="AP125" s="54">
        <v>13907</v>
      </c>
      <c r="AQ125" s="54">
        <v>14324</v>
      </c>
      <c r="AR125" s="54">
        <v>14753</v>
      </c>
      <c r="AS125" s="54">
        <v>15195</v>
      </c>
      <c r="AT125" s="54">
        <v>15651</v>
      </c>
      <c r="AU125" s="54">
        <v>16120</v>
      </c>
      <c r="AV125" s="54">
        <v>16602</v>
      </c>
      <c r="AW125" s="54">
        <v>17100</v>
      </c>
      <c r="AX125" s="54">
        <v>17612</v>
      </c>
      <c r="AY125" s="54">
        <v>18139</v>
      </c>
      <c r="AZ125" s="54">
        <v>18682</v>
      </c>
      <c r="BA125" s="54">
        <v>19241</v>
      </c>
      <c r="BB125" s="54">
        <v>19817</v>
      </c>
      <c r="BC125" s="54">
        <v>20410</v>
      </c>
      <c r="BD125" s="54">
        <v>21020</v>
      </c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</row>
    <row r="126" spans="1:106">
      <c r="A126" s="54">
        <v>51</v>
      </c>
      <c r="B126" s="54">
        <v>417</v>
      </c>
      <c r="C126" s="54">
        <v>1071</v>
      </c>
      <c r="D126" s="54">
        <v>1996</v>
      </c>
      <c r="E126" s="54">
        <v>3368</v>
      </c>
      <c r="F126" s="54">
        <v>4885</v>
      </c>
      <c r="G126" s="54">
        <v>5016</v>
      </c>
      <c r="H126" s="54">
        <v>5150</v>
      </c>
      <c r="I126" s="54">
        <v>5289</v>
      </c>
      <c r="J126" s="54">
        <v>5432</v>
      </c>
      <c r="K126" s="54">
        <v>5579</v>
      </c>
      <c r="L126" s="54">
        <v>5742</v>
      </c>
      <c r="M126" s="54">
        <v>5912</v>
      </c>
      <c r="N126" s="54">
        <v>6088</v>
      </c>
      <c r="O126" s="54">
        <v>6270</v>
      </c>
      <c r="P126" s="54">
        <v>6457</v>
      </c>
      <c r="Q126" s="54">
        <v>6650</v>
      </c>
      <c r="R126" s="54">
        <v>6849</v>
      </c>
      <c r="S126" s="54">
        <v>7053</v>
      </c>
      <c r="T126" s="54">
        <v>7264</v>
      </c>
      <c r="U126" s="54">
        <v>7481</v>
      </c>
      <c r="V126" s="54">
        <v>7704</v>
      </c>
      <c r="W126" s="54">
        <v>7935</v>
      </c>
      <c r="X126" s="54">
        <v>8172</v>
      </c>
      <c r="Y126" s="54">
        <v>8416</v>
      </c>
      <c r="Z126" s="54">
        <v>8668</v>
      </c>
      <c r="AA126" s="54">
        <v>8928</v>
      </c>
      <c r="AB126" s="54">
        <v>9196</v>
      </c>
      <c r="AC126" s="54">
        <v>9472</v>
      </c>
      <c r="AD126" s="54">
        <v>9756</v>
      </c>
      <c r="AE126" s="54">
        <v>10049</v>
      </c>
      <c r="AF126" s="54">
        <v>10350</v>
      </c>
      <c r="AG126" s="54">
        <v>10660</v>
      </c>
      <c r="AH126" s="54">
        <v>10980</v>
      </c>
      <c r="AI126" s="54">
        <v>11309</v>
      </c>
      <c r="AJ126" s="54">
        <v>11648</v>
      </c>
      <c r="AK126" s="54">
        <v>11998</v>
      </c>
      <c r="AL126" s="54">
        <v>12357</v>
      </c>
      <c r="AM126" s="54">
        <v>12728</v>
      </c>
      <c r="AN126" s="54">
        <v>13109</v>
      </c>
      <c r="AO126" s="54">
        <v>13502</v>
      </c>
      <c r="AP126" s="54">
        <v>13907</v>
      </c>
      <c r="AQ126" s="54">
        <v>14324</v>
      </c>
      <c r="AR126" s="54">
        <v>14753</v>
      </c>
      <c r="AS126" s="54">
        <v>15195</v>
      </c>
      <c r="AT126" s="54">
        <v>15650</v>
      </c>
      <c r="AU126" s="54">
        <v>16119</v>
      </c>
      <c r="AV126" s="54">
        <v>16602</v>
      </c>
      <c r="AW126" s="54">
        <v>17099</v>
      </c>
      <c r="AX126" s="54">
        <v>17611</v>
      </c>
      <c r="AY126" s="54">
        <v>18138</v>
      </c>
      <c r="AZ126" s="54">
        <v>18681</v>
      </c>
      <c r="BA126" s="54">
        <v>19240</v>
      </c>
      <c r="BB126" s="54">
        <v>19816</v>
      </c>
      <c r="BC126" s="54">
        <v>20408</v>
      </c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</row>
    <row r="127" spans="1:106">
      <c r="A127" s="54">
        <v>52</v>
      </c>
      <c r="B127" s="54">
        <v>417</v>
      </c>
      <c r="C127" s="54">
        <v>1070</v>
      </c>
      <c r="D127" s="54">
        <v>1995</v>
      </c>
      <c r="E127" s="54">
        <v>3365</v>
      </c>
      <c r="F127" s="54">
        <v>4882</v>
      </c>
      <c r="G127" s="54">
        <v>5011</v>
      </c>
      <c r="H127" s="54">
        <v>5145</v>
      </c>
      <c r="I127" s="54">
        <v>5282</v>
      </c>
      <c r="J127" s="54">
        <v>5423</v>
      </c>
      <c r="K127" s="54">
        <v>5580</v>
      </c>
      <c r="L127" s="54">
        <v>5742</v>
      </c>
      <c r="M127" s="54">
        <v>5911</v>
      </c>
      <c r="N127" s="54">
        <v>6088</v>
      </c>
      <c r="O127" s="54">
        <v>6270</v>
      </c>
      <c r="P127" s="54">
        <v>6457</v>
      </c>
      <c r="Q127" s="54">
        <v>6650</v>
      </c>
      <c r="R127" s="54">
        <v>6848</v>
      </c>
      <c r="S127" s="54">
        <v>7053</v>
      </c>
      <c r="T127" s="54">
        <v>7263</v>
      </c>
      <c r="U127" s="54">
        <v>7480</v>
      </c>
      <c r="V127" s="54">
        <v>7704</v>
      </c>
      <c r="W127" s="54">
        <v>7934</v>
      </c>
      <c r="X127" s="54">
        <v>8171</v>
      </c>
      <c r="Y127" s="54">
        <v>8416</v>
      </c>
      <c r="Z127" s="54">
        <v>8669</v>
      </c>
      <c r="AA127" s="54">
        <v>8929</v>
      </c>
      <c r="AB127" s="54">
        <v>9197</v>
      </c>
      <c r="AC127" s="54">
        <v>9472</v>
      </c>
      <c r="AD127" s="54">
        <v>9756</v>
      </c>
      <c r="AE127" s="54">
        <v>10049</v>
      </c>
      <c r="AF127" s="54">
        <v>10350</v>
      </c>
      <c r="AG127" s="54">
        <v>10661</v>
      </c>
      <c r="AH127" s="54">
        <v>10980</v>
      </c>
      <c r="AI127" s="54">
        <v>11310</v>
      </c>
      <c r="AJ127" s="54">
        <v>11649</v>
      </c>
      <c r="AK127" s="54">
        <v>11998</v>
      </c>
      <c r="AL127" s="54">
        <v>12358</v>
      </c>
      <c r="AM127" s="54">
        <v>12728</v>
      </c>
      <c r="AN127" s="54">
        <v>13110</v>
      </c>
      <c r="AO127" s="54">
        <v>13503</v>
      </c>
      <c r="AP127" s="54">
        <v>13907</v>
      </c>
      <c r="AQ127" s="54">
        <v>14324</v>
      </c>
      <c r="AR127" s="54">
        <v>14753</v>
      </c>
      <c r="AS127" s="54">
        <v>15195</v>
      </c>
      <c r="AT127" s="54">
        <v>15650</v>
      </c>
      <c r="AU127" s="54">
        <v>16119</v>
      </c>
      <c r="AV127" s="54">
        <v>16602</v>
      </c>
      <c r="AW127" s="54">
        <v>17099</v>
      </c>
      <c r="AX127" s="54">
        <v>17611</v>
      </c>
      <c r="AY127" s="54">
        <v>18138</v>
      </c>
      <c r="AZ127" s="54">
        <v>18681</v>
      </c>
      <c r="BA127" s="54">
        <v>19239</v>
      </c>
      <c r="BB127" s="54">
        <v>19815</v>
      </c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</row>
    <row r="128" spans="1:106">
      <c r="A128" s="54">
        <v>53</v>
      </c>
      <c r="B128" s="54">
        <v>416</v>
      </c>
      <c r="C128" s="54">
        <v>1069</v>
      </c>
      <c r="D128" s="54">
        <v>1993</v>
      </c>
      <c r="E128" s="54">
        <v>3363</v>
      </c>
      <c r="F128" s="54">
        <v>4878</v>
      </c>
      <c r="G128" s="54">
        <v>5006</v>
      </c>
      <c r="H128" s="54">
        <v>5138</v>
      </c>
      <c r="I128" s="54">
        <v>5274</v>
      </c>
      <c r="J128" s="54">
        <v>5424</v>
      </c>
      <c r="K128" s="54">
        <v>5580</v>
      </c>
      <c r="L128" s="54">
        <v>5742</v>
      </c>
      <c r="M128" s="54">
        <v>5911</v>
      </c>
      <c r="N128" s="54">
        <v>6088</v>
      </c>
      <c r="O128" s="54">
        <v>6269</v>
      </c>
      <c r="P128" s="54">
        <v>6457</v>
      </c>
      <c r="Q128" s="54">
        <v>6649</v>
      </c>
      <c r="R128" s="54">
        <v>6848</v>
      </c>
      <c r="S128" s="54">
        <v>7053</v>
      </c>
      <c r="T128" s="54">
        <v>7263</v>
      </c>
      <c r="U128" s="54">
        <v>7480</v>
      </c>
      <c r="V128" s="54">
        <v>7704</v>
      </c>
      <c r="W128" s="54">
        <v>7934</v>
      </c>
      <c r="X128" s="54">
        <v>8172</v>
      </c>
      <c r="Y128" s="54">
        <v>8417</v>
      </c>
      <c r="Z128" s="54">
        <v>8669</v>
      </c>
      <c r="AA128" s="54">
        <v>8929</v>
      </c>
      <c r="AB128" s="54">
        <v>9197</v>
      </c>
      <c r="AC128" s="54">
        <v>9473</v>
      </c>
      <c r="AD128" s="54">
        <v>9757</v>
      </c>
      <c r="AE128" s="54">
        <v>10050</v>
      </c>
      <c r="AF128" s="54">
        <v>10351</v>
      </c>
      <c r="AG128" s="54">
        <v>10662</v>
      </c>
      <c r="AH128" s="54">
        <v>10981</v>
      </c>
      <c r="AI128" s="54">
        <v>11310</v>
      </c>
      <c r="AJ128" s="54">
        <v>11650</v>
      </c>
      <c r="AK128" s="54">
        <v>11999</v>
      </c>
      <c r="AL128" s="54">
        <v>12358</v>
      </c>
      <c r="AM128" s="54">
        <v>12729</v>
      </c>
      <c r="AN128" s="54">
        <v>13110</v>
      </c>
      <c r="AO128" s="54">
        <v>13503</v>
      </c>
      <c r="AP128" s="54">
        <v>13908</v>
      </c>
      <c r="AQ128" s="54">
        <v>14325</v>
      </c>
      <c r="AR128" s="54">
        <v>14754</v>
      </c>
      <c r="AS128" s="54">
        <v>15196</v>
      </c>
      <c r="AT128" s="54">
        <v>15651</v>
      </c>
      <c r="AU128" s="54">
        <v>16120</v>
      </c>
      <c r="AV128" s="54">
        <v>16602</v>
      </c>
      <c r="AW128" s="54">
        <v>17099</v>
      </c>
      <c r="AX128" s="54">
        <v>17611</v>
      </c>
      <c r="AY128" s="54">
        <v>18138</v>
      </c>
      <c r="AZ128" s="54">
        <v>18681</v>
      </c>
      <c r="BA128" s="54">
        <v>19239</v>
      </c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</row>
    <row r="129" spans="1:106">
      <c r="A129" s="54">
        <v>54</v>
      </c>
      <c r="B129" s="54">
        <v>416</v>
      </c>
      <c r="C129" s="54">
        <v>1068</v>
      </c>
      <c r="D129" s="54">
        <v>1992</v>
      </c>
      <c r="E129" s="54">
        <v>3360</v>
      </c>
      <c r="F129" s="54">
        <v>4874</v>
      </c>
      <c r="G129" s="54">
        <v>5001</v>
      </c>
      <c r="H129" s="54">
        <v>5131</v>
      </c>
      <c r="I129" s="54">
        <v>5276</v>
      </c>
      <c r="J129" s="54">
        <v>5425</v>
      </c>
      <c r="K129" s="54">
        <v>5581</v>
      </c>
      <c r="L129" s="54">
        <v>5742</v>
      </c>
      <c r="M129" s="54">
        <v>5911</v>
      </c>
      <c r="N129" s="54">
        <v>6087</v>
      </c>
      <c r="O129" s="54">
        <v>6269</v>
      </c>
      <c r="P129" s="54">
        <v>6456</v>
      </c>
      <c r="Q129" s="54">
        <v>6649</v>
      </c>
      <c r="R129" s="54">
        <v>6848</v>
      </c>
      <c r="S129" s="54">
        <v>7052</v>
      </c>
      <c r="T129" s="54">
        <v>7263</v>
      </c>
      <c r="U129" s="54">
        <v>7480</v>
      </c>
      <c r="V129" s="54">
        <v>7703</v>
      </c>
      <c r="W129" s="54">
        <v>7934</v>
      </c>
      <c r="X129" s="54">
        <v>8172</v>
      </c>
      <c r="Y129" s="54">
        <v>8418</v>
      </c>
      <c r="Z129" s="54">
        <v>8670</v>
      </c>
      <c r="AA129" s="54">
        <v>8930</v>
      </c>
      <c r="AB129" s="54">
        <v>9198</v>
      </c>
      <c r="AC129" s="54">
        <v>9474</v>
      </c>
      <c r="AD129" s="54">
        <v>9758</v>
      </c>
      <c r="AE129" s="54">
        <v>10050</v>
      </c>
      <c r="AF129" s="54">
        <v>10352</v>
      </c>
      <c r="AG129" s="54">
        <v>10662</v>
      </c>
      <c r="AH129" s="54">
        <v>10982</v>
      </c>
      <c r="AI129" s="54">
        <v>11311</v>
      </c>
      <c r="AJ129" s="54">
        <v>11650</v>
      </c>
      <c r="AK129" s="54">
        <v>11999</v>
      </c>
      <c r="AL129" s="54">
        <v>12359</v>
      </c>
      <c r="AM129" s="54">
        <v>12730</v>
      </c>
      <c r="AN129" s="54">
        <v>13111</v>
      </c>
      <c r="AO129" s="54">
        <v>13504</v>
      </c>
      <c r="AP129" s="54">
        <v>13909</v>
      </c>
      <c r="AQ129" s="54">
        <v>14325</v>
      </c>
      <c r="AR129" s="54">
        <v>14754</v>
      </c>
      <c r="AS129" s="54">
        <v>15196</v>
      </c>
      <c r="AT129" s="54">
        <v>15651</v>
      </c>
      <c r="AU129" s="54">
        <v>16120</v>
      </c>
      <c r="AV129" s="54">
        <v>16602</v>
      </c>
      <c r="AW129" s="54">
        <v>17099</v>
      </c>
      <c r="AX129" s="54">
        <v>17611</v>
      </c>
      <c r="AY129" s="54">
        <v>18138</v>
      </c>
      <c r="AZ129" s="54">
        <v>18680</v>
      </c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</row>
    <row r="130" spans="1:106">
      <c r="A130" s="54">
        <v>55</v>
      </c>
      <c r="B130" s="54">
        <v>416</v>
      </c>
      <c r="C130" s="54">
        <v>1068</v>
      </c>
      <c r="D130" s="54">
        <v>1990</v>
      </c>
      <c r="E130" s="54">
        <v>3358</v>
      </c>
      <c r="F130" s="54">
        <v>4870</v>
      </c>
      <c r="G130" s="54">
        <v>4995</v>
      </c>
      <c r="H130" s="54">
        <v>5134</v>
      </c>
      <c r="I130" s="54">
        <v>5278</v>
      </c>
      <c r="J130" s="54">
        <v>5427</v>
      </c>
      <c r="K130" s="54">
        <v>5581</v>
      </c>
      <c r="L130" s="54">
        <v>5742</v>
      </c>
      <c r="M130" s="54">
        <v>5911</v>
      </c>
      <c r="N130" s="54">
        <v>6087</v>
      </c>
      <c r="O130" s="54">
        <v>6269</v>
      </c>
      <c r="P130" s="54">
        <v>6456</v>
      </c>
      <c r="Q130" s="54">
        <v>6649</v>
      </c>
      <c r="R130" s="54">
        <v>6847</v>
      </c>
      <c r="S130" s="54">
        <v>7052</v>
      </c>
      <c r="T130" s="54">
        <v>7263</v>
      </c>
      <c r="U130" s="54">
        <v>7479</v>
      </c>
      <c r="V130" s="54">
        <v>7704</v>
      </c>
      <c r="W130" s="54">
        <v>7935</v>
      </c>
      <c r="X130" s="54">
        <v>8173</v>
      </c>
      <c r="Y130" s="54">
        <v>8418</v>
      </c>
      <c r="Z130" s="54">
        <v>8670</v>
      </c>
      <c r="AA130" s="54">
        <v>8931</v>
      </c>
      <c r="AB130" s="54">
        <v>9198</v>
      </c>
      <c r="AC130" s="54">
        <v>9474</v>
      </c>
      <c r="AD130" s="54">
        <v>9758</v>
      </c>
      <c r="AE130" s="54">
        <v>10051</v>
      </c>
      <c r="AF130" s="54">
        <v>10352</v>
      </c>
      <c r="AG130" s="54">
        <v>10663</v>
      </c>
      <c r="AH130" s="54">
        <v>10982</v>
      </c>
      <c r="AI130" s="54">
        <v>11312</v>
      </c>
      <c r="AJ130" s="54">
        <v>11651</v>
      </c>
      <c r="AK130" s="54">
        <v>12000</v>
      </c>
      <c r="AL130" s="54">
        <v>12360</v>
      </c>
      <c r="AM130" s="54">
        <v>12730</v>
      </c>
      <c r="AN130" s="54">
        <v>13111</v>
      </c>
      <c r="AO130" s="54">
        <v>13504</v>
      </c>
      <c r="AP130" s="54">
        <v>13909</v>
      </c>
      <c r="AQ130" s="54">
        <v>14325</v>
      </c>
      <c r="AR130" s="54">
        <v>14754</v>
      </c>
      <c r="AS130" s="54">
        <v>15196</v>
      </c>
      <c r="AT130" s="54">
        <v>15651</v>
      </c>
      <c r="AU130" s="54">
        <v>16120</v>
      </c>
      <c r="AV130" s="54">
        <v>16602</v>
      </c>
      <c r="AW130" s="54">
        <v>17099</v>
      </c>
      <c r="AX130" s="54">
        <v>17611</v>
      </c>
      <c r="AY130" s="54">
        <v>18137</v>
      </c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</row>
    <row r="131" spans="1:106">
      <c r="A131" s="54">
        <v>56</v>
      </c>
      <c r="B131" s="54">
        <v>416</v>
      </c>
      <c r="C131" s="54">
        <v>1067</v>
      </c>
      <c r="D131" s="54">
        <v>1988</v>
      </c>
      <c r="E131" s="54">
        <v>3354</v>
      </c>
      <c r="F131" s="54">
        <v>4865</v>
      </c>
      <c r="G131" s="54">
        <v>4999</v>
      </c>
      <c r="H131" s="54">
        <v>5137</v>
      </c>
      <c r="I131" s="54">
        <v>5280</v>
      </c>
      <c r="J131" s="54">
        <v>5428</v>
      </c>
      <c r="K131" s="54">
        <v>5582</v>
      </c>
      <c r="L131" s="54">
        <v>5742</v>
      </c>
      <c r="M131" s="54">
        <v>5910</v>
      </c>
      <c r="N131" s="54">
        <v>6086</v>
      </c>
      <c r="O131" s="54">
        <v>6268</v>
      </c>
      <c r="P131" s="54">
        <v>6455</v>
      </c>
      <c r="Q131" s="54">
        <v>6648</v>
      </c>
      <c r="R131" s="54">
        <v>6847</v>
      </c>
      <c r="S131" s="54">
        <v>7051</v>
      </c>
      <c r="T131" s="54">
        <v>7262</v>
      </c>
      <c r="U131" s="54">
        <v>7480</v>
      </c>
      <c r="V131" s="54">
        <v>7704</v>
      </c>
      <c r="W131" s="54">
        <v>7935</v>
      </c>
      <c r="X131" s="54">
        <v>8173</v>
      </c>
      <c r="Y131" s="54">
        <v>8418</v>
      </c>
      <c r="Z131" s="54">
        <v>8670</v>
      </c>
      <c r="AA131" s="54">
        <v>8931</v>
      </c>
      <c r="AB131" s="54">
        <v>9198</v>
      </c>
      <c r="AC131" s="54">
        <v>9474</v>
      </c>
      <c r="AD131" s="54">
        <v>9758</v>
      </c>
      <c r="AE131" s="54">
        <v>10051</v>
      </c>
      <c r="AF131" s="54">
        <v>10352</v>
      </c>
      <c r="AG131" s="54">
        <v>10663</v>
      </c>
      <c r="AH131" s="54">
        <v>10982</v>
      </c>
      <c r="AI131" s="54">
        <v>11311</v>
      </c>
      <c r="AJ131" s="54">
        <v>11650</v>
      </c>
      <c r="AK131" s="54">
        <v>12000</v>
      </c>
      <c r="AL131" s="54">
        <v>12359</v>
      </c>
      <c r="AM131" s="54">
        <v>12730</v>
      </c>
      <c r="AN131" s="54">
        <v>13111</v>
      </c>
      <c r="AO131" s="54">
        <v>13504</v>
      </c>
      <c r="AP131" s="54">
        <v>13908</v>
      </c>
      <c r="AQ131" s="54">
        <v>14325</v>
      </c>
      <c r="AR131" s="54">
        <v>14754</v>
      </c>
      <c r="AS131" s="54">
        <v>15196</v>
      </c>
      <c r="AT131" s="54">
        <v>15650</v>
      </c>
      <c r="AU131" s="54">
        <v>16119</v>
      </c>
      <c r="AV131" s="54">
        <v>16601</v>
      </c>
      <c r="AW131" s="54">
        <v>17098</v>
      </c>
      <c r="AX131" s="54">
        <v>17609</v>
      </c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</row>
    <row r="132" spans="1:106">
      <c r="A132" s="54">
        <v>57</v>
      </c>
      <c r="B132" s="54">
        <v>416</v>
      </c>
      <c r="C132" s="54">
        <v>1066</v>
      </c>
      <c r="D132" s="54">
        <v>1986</v>
      </c>
      <c r="E132" s="54">
        <v>3351</v>
      </c>
      <c r="F132" s="54">
        <v>4870</v>
      </c>
      <c r="G132" s="54">
        <v>5003</v>
      </c>
      <c r="H132" s="54">
        <v>5140</v>
      </c>
      <c r="I132" s="54">
        <v>5282</v>
      </c>
      <c r="J132" s="54">
        <v>5429</v>
      </c>
      <c r="K132" s="54">
        <v>5582</v>
      </c>
      <c r="L132" s="54">
        <v>5742</v>
      </c>
      <c r="M132" s="54">
        <v>5909</v>
      </c>
      <c r="N132" s="54">
        <v>6085</v>
      </c>
      <c r="O132" s="54">
        <v>6267</v>
      </c>
      <c r="P132" s="54">
        <v>6454</v>
      </c>
      <c r="Q132" s="54">
        <v>6647</v>
      </c>
      <c r="R132" s="54">
        <v>6845</v>
      </c>
      <c r="S132" s="54">
        <v>7050</v>
      </c>
      <c r="T132" s="54">
        <v>7261</v>
      </c>
      <c r="U132" s="54">
        <v>7479</v>
      </c>
      <c r="V132" s="54">
        <v>7703</v>
      </c>
      <c r="W132" s="54">
        <v>7934</v>
      </c>
      <c r="X132" s="54">
        <v>8172</v>
      </c>
      <c r="Y132" s="54">
        <v>8417</v>
      </c>
      <c r="Z132" s="54">
        <v>8670</v>
      </c>
      <c r="AA132" s="54">
        <v>8930</v>
      </c>
      <c r="AB132" s="54">
        <v>9198</v>
      </c>
      <c r="AC132" s="54">
        <v>9473</v>
      </c>
      <c r="AD132" s="54">
        <v>9758</v>
      </c>
      <c r="AE132" s="54">
        <v>10050</v>
      </c>
      <c r="AF132" s="54">
        <v>10351</v>
      </c>
      <c r="AG132" s="54">
        <v>10662</v>
      </c>
      <c r="AH132" s="54">
        <v>10981</v>
      </c>
      <c r="AI132" s="54">
        <v>11310</v>
      </c>
      <c r="AJ132" s="54">
        <v>11649</v>
      </c>
      <c r="AK132" s="54">
        <v>11999</v>
      </c>
      <c r="AL132" s="54">
        <v>12358</v>
      </c>
      <c r="AM132" s="54">
        <v>12728</v>
      </c>
      <c r="AN132" s="54">
        <v>13110</v>
      </c>
      <c r="AO132" s="54">
        <v>13502</v>
      </c>
      <c r="AP132" s="54">
        <v>13907</v>
      </c>
      <c r="AQ132" s="54">
        <v>14323</v>
      </c>
      <c r="AR132" s="54">
        <v>14752</v>
      </c>
      <c r="AS132" s="54">
        <v>15194</v>
      </c>
      <c r="AT132" s="54">
        <v>15649</v>
      </c>
      <c r="AU132" s="54">
        <v>16117</v>
      </c>
      <c r="AV132" s="54">
        <v>16599</v>
      </c>
      <c r="AW132" s="54">
        <v>17095</v>
      </c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</row>
    <row r="133" spans="1:106">
      <c r="A133" s="54">
        <v>58</v>
      </c>
      <c r="B133" s="54">
        <v>415</v>
      </c>
      <c r="C133" s="54">
        <v>1065</v>
      </c>
      <c r="D133" s="54">
        <v>1984</v>
      </c>
      <c r="E133" s="54">
        <v>3355</v>
      </c>
      <c r="F133" s="54">
        <v>4874</v>
      </c>
      <c r="G133" s="54">
        <v>5005</v>
      </c>
      <c r="H133" s="54">
        <v>5141</v>
      </c>
      <c r="I133" s="54">
        <v>5281</v>
      </c>
      <c r="J133" s="54">
        <v>5427</v>
      </c>
      <c r="K133" s="54">
        <v>5579</v>
      </c>
      <c r="L133" s="54">
        <v>5738</v>
      </c>
      <c r="M133" s="54">
        <v>5904</v>
      </c>
      <c r="N133" s="54">
        <v>6080</v>
      </c>
      <c r="O133" s="54">
        <v>6262</v>
      </c>
      <c r="P133" s="54">
        <v>6449</v>
      </c>
      <c r="Q133" s="54">
        <v>6641</v>
      </c>
      <c r="R133" s="54">
        <v>6840</v>
      </c>
      <c r="S133" s="54">
        <v>7045</v>
      </c>
      <c r="T133" s="54">
        <v>7256</v>
      </c>
      <c r="U133" s="54">
        <v>7474</v>
      </c>
      <c r="V133" s="54">
        <v>7698</v>
      </c>
      <c r="W133" s="54">
        <v>7929</v>
      </c>
      <c r="X133" s="54">
        <v>8167</v>
      </c>
      <c r="Y133" s="54">
        <v>8412</v>
      </c>
      <c r="Z133" s="54">
        <v>8664</v>
      </c>
      <c r="AA133" s="54">
        <v>8924</v>
      </c>
      <c r="AB133" s="54">
        <v>9191</v>
      </c>
      <c r="AC133" s="54">
        <v>9467</v>
      </c>
      <c r="AD133" s="54">
        <v>9751</v>
      </c>
      <c r="AE133" s="54">
        <v>10043</v>
      </c>
      <c r="AF133" s="54">
        <v>10344</v>
      </c>
      <c r="AG133" s="54">
        <v>10654</v>
      </c>
      <c r="AH133" s="54">
        <v>10974</v>
      </c>
      <c r="AI133" s="54">
        <v>11302</v>
      </c>
      <c r="AJ133" s="54">
        <v>11641</v>
      </c>
      <c r="AK133" s="54">
        <v>11990</v>
      </c>
      <c r="AL133" s="54">
        <v>12349</v>
      </c>
      <c r="AM133" s="54">
        <v>12719</v>
      </c>
      <c r="AN133" s="54">
        <v>13100</v>
      </c>
      <c r="AO133" s="54">
        <v>13493</v>
      </c>
      <c r="AP133" s="54">
        <v>13897</v>
      </c>
      <c r="AQ133" s="54">
        <v>14313</v>
      </c>
      <c r="AR133" s="54">
        <v>14741</v>
      </c>
      <c r="AS133" s="54">
        <v>15182</v>
      </c>
      <c r="AT133" s="54">
        <v>15637</v>
      </c>
      <c r="AU133" s="54">
        <v>16105</v>
      </c>
      <c r="AV133" s="54">
        <v>16586</v>
      </c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</row>
    <row r="134" spans="1:106">
      <c r="A134" s="54">
        <v>59</v>
      </c>
      <c r="B134" s="54">
        <v>415</v>
      </c>
      <c r="C134" s="54">
        <v>1064</v>
      </c>
      <c r="D134" s="54">
        <v>1987</v>
      </c>
      <c r="E134" s="54">
        <v>3357</v>
      </c>
      <c r="F134" s="54">
        <v>4875</v>
      </c>
      <c r="G134" s="54">
        <v>5005</v>
      </c>
      <c r="H134" s="54">
        <v>5139</v>
      </c>
      <c r="I134" s="54">
        <v>5278</v>
      </c>
      <c r="J134" s="54">
        <v>5422</v>
      </c>
      <c r="K134" s="54">
        <v>5572</v>
      </c>
      <c r="L134" s="54">
        <v>5730</v>
      </c>
      <c r="M134" s="54">
        <v>5895</v>
      </c>
      <c r="N134" s="54">
        <v>6071</v>
      </c>
      <c r="O134" s="54">
        <v>6252</v>
      </c>
      <c r="P134" s="54">
        <v>6439</v>
      </c>
      <c r="Q134" s="54">
        <v>6631</v>
      </c>
      <c r="R134" s="54">
        <v>6830</v>
      </c>
      <c r="S134" s="54">
        <v>7035</v>
      </c>
      <c r="T134" s="54">
        <v>7246</v>
      </c>
      <c r="U134" s="54">
        <v>7463</v>
      </c>
      <c r="V134" s="54">
        <v>7687</v>
      </c>
      <c r="W134" s="54">
        <v>7917</v>
      </c>
      <c r="X134" s="54">
        <v>8155</v>
      </c>
      <c r="Y134" s="54">
        <v>8399</v>
      </c>
      <c r="Z134" s="54">
        <v>8651</v>
      </c>
      <c r="AA134" s="54">
        <v>8911</v>
      </c>
      <c r="AB134" s="54">
        <v>9178</v>
      </c>
      <c r="AC134" s="54">
        <v>9453</v>
      </c>
      <c r="AD134" s="54">
        <v>9736</v>
      </c>
      <c r="AE134" s="54">
        <v>10028</v>
      </c>
      <c r="AF134" s="54">
        <v>10329</v>
      </c>
      <c r="AG134" s="54">
        <v>10639</v>
      </c>
      <c r="AH134" s="54">
        <v>10957</v>
      </c>
      <c r="AI134" s="54">
        <v>11286</v>
      </c>
      <c r="AJ134" s="54">
        <v>11624</v>
      </c>
      <c r="AK134" s="54">
        <v>11972</v>
      </c>
      <c r="AL134" s="54">
        <v>12331</v>
      </c>
      <c r="AM134" s="54">
        <v>12700</v>
      </c>
      <c r="AN134" s="54">
        <v>13081</v>
      </c>
      <c r="AO134" s="54">
        <v>13472</v>
      </c>
      <c r="AP134" s="54">
        <v>13876</v>
      </c>
      <c r="AQ134" s="54">
        <v>14291</v>
      </c>
      <c r="AR134" s="54">
        <v>14719</v>
      </c>
      <c r="AS134" s="54">
        <v>15159</v>
      </c>
      <c r="AT134" s="54">
        <v>15613</v>
      </c>
      <c r="AU134" s="54">
        <v>16080</v>
      </c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</row>
    <row r="135" spans="1:106">
      <c r="A135" s="54">
        <v>60</v>
      </c>
      <c r="B135" s="54">
        <v>415</v>
      </c>
      <c r="C135" s="54">
        <v>1066</v>
      </c>
      <c r="D135" s="54">
        <v>1988</v>
      </c>
      <c r="E135" s="54">
        <v>3357</v>
      </c>
      <c r="F135" s="54">
        <v>4874</v>
      </c>
      <c r="G135" s="54">
        <v>5002</v>
      </c>
      <c r="H135" s="54">
        <v>5134</v>
      </c>
      <c r="I135" s="54">
        <v>5271</v>
      </c>
      <c r="J135" s="54">
        <v>5413</v>
      </c>
      <c r="K135" s="54">
        <v>5562</v>
      </c>
      <c r="L135" s="54">
        <v>5717</v>
      </c>
      <c r="M135" s="54">
        <v>5881</v>
      </c>
      <c r="N135" s="54">
        <v>6056</v>
      </c>
      <c r="O135" s="54">
        <v>6236</v>
      </c>
      <c r="P135" s="54">
        <v>6423</v>
      </c>
      <c r="Q135" s="54">
        <v>6615</v>
      </c>
      <c r="R135" s="54">
        <v>6814</v>
      </c>
      <c r="S135" s="54">
        <v>7018</v>
      </c>
      <c r="T135" s="54">
        <v>7228</v>
      </c>
      <c r="U135" s="54">
        <v>7445</v>
      </c>
      <c r="V135" s="54">
        <v>7669</v>
      </c>
      <c r="W135" s="54">
        <v>7898</v>
      </c>
      <c r="X135" s="54">
        <v>8135</v>
      </c>
      <c r="Y135" s="54">
        <v>8379</v>
      </c>
      <c r="Z135" s="54">
        <v>8631</v>
      </c>
      <c r="AA135" s="54">
        <v>8889</v>
      </c>
      <c r="AB135" s="54">
        <v>9156</v>
      </c>
      <c r="AC135" s="54">
        <v>9430</v>
      </c>
      <c r="AD135" s="54">
        <v>9713</v>
      </c>
      <c r="AE135" s="54">
        <v>10004</v>
      </c>
      <c r="AF135" s="54">
        <v>10304</v>
      </c>
      <c r="AG135" s="54">
        <v>10613</v>
      </c>
      <c r="AH135" s="54">
        <v>10931</v>
      </c>
      <c r="AI135" s="54">
        <v>11259</v>
      </c>
      <c r="AJ135" s="54">
        <v>11596</v>
      </c>
      <c r="AK135" s="54">
        <v>11943</v>
      </c>
      <c r="AL135" s="54">
        <v>12301</v>
      </c>
      <c r="AM135" s="54">
        <v>12670</v>
      </c>
      <c r="AN135" s="54">
        <v>13049</v>
      </c>
      <c r="AO135" s="54">
        <v>13440</v>
      </c>
      <c r="AP135" s="54">
        <v>13842</v>
      </c>
      <c r="AQ135" s="54">
        <v>14256</v>
      </c>
      <c r="AR135" s="54">
        <v>14683</v>
      </c>
      <c r="AS135" s="54">
        <v>15122</v>
      </c>
      <c r="AT135" s="54">
        <v>15574</v>
      </c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</row>
    <row r="136" spans="1:106">
      <c r="A136" s="54">
        <v>61</v>
      </c>
      <c r="B136" s="54">
        <v>415</v>
      </c>
      <c r="C136" s="54">
        <v>1066</v>
      </c>
      <c r="D136" s="54">
        <v>1986</v>
      </c>
      <c r="E136" s="54">
        <v>3354</v>
      </c>
      <c r="F136" s="54">
        <v>4868</v>
      </c>
      <c r="G136" s="54">
        <v>4994</v>
      </c>
      <c r="H136" s="54">
        <v>5124</v>
      </c>
      <c r="I136" s="54">
        <v>5258</v>
      </c>
      <c r="J136" s="54">
        <v>5398</v>
      </c>
      <c r="K136" s="54">
        <v>5544</v>
      </c>
      <c r="L136" s="54">
        <v>5697</v>
      </c>
      <c r="M136" s="54">
        <v>5859</v>
      </c>
      <c r="N136" s="54">
        <v>6031</v>
      </c>
      <c r="O136" s="54">
        <v>6211</v>
      </c>
      <c r="P136" s="54">
        <v>6398</v>
      </c>
      <c r="Q136" s="54">
        <v>6590</v>
      </c>
      <c r="R136" s="54">
        <v>6787</v>
      </c>
      <c r="S136" s="54">
        <v>6991</v>
      </c>
      <c r="T136" s="54">
        <v>7200</v>
      </c>
      <c r="U136" s="54">
        <v>7416</v>
      </c>
      <c r="V136" s="54">
        <v>7639</v>
      </c>
      <c r="W136" s="54">
        <v>7868</v>
      </c>
      <c r="X136" s="54">
        <v>8104</v>
      </c>
      <c r="Y136" s="54">
        <v>8347</v>
      </c>
      <c r="Z136" s="54">
        <v>8597</v>
      </c>
      <c r="AA136" s="54">
        <v>8855</v>
      </c>
      <c r="AB136" s="54">
        <v>9120</v>
      </c>
      <c r="AC136" s="54">
        <v>9394</v>
      </c>
      <c r="AD136" s="54">
        <v>9675</v>
      </c>
      <c r="AE136" s="54">
        <v>9965</v>
      </c>
      <c r="AF136" s="54">
        <v>10264</v>
      </c>
      <c r="AG136" s="54">
        <v>10572</v>
      </c>
      <c r="AH136" s="54">
        <v>10888</v>
      </c>
      <c r="AI136" s="54">
        <v>11215</v>
      </c>
      <c r="AJ136" s="54">
        <v>11551</v>
      </c>
      <c r="AK136" s="54">
        <v>11897</v>
      </c>
      <c r="AL136" s="54">
        <v>12253</v>
      </c>
      <c r="AM136" s="54">
        <v>12620</v>
      </c>
      <c r="AN136" s="54">
        <v>12998</v>
      </c>
      <c r="AO136" s="54">
        <v>13387</v>
      </c>
      <c r="AP136" s="54">
        <v>13788</v>
      </c>
      <c r="AQ136" s="54">
        <v>14200</v>
      </c>
      <c r="AR136" s="54">
        <v>14625</v>
      </c>
      <c r="AS136" s="54">
        <v>15062</v>
      </c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</row>
    <row r="137" spans="1:106">
      <c r="A137" s="54">
        <v>62</v>
      </c>
      <c r="B137" s="54">
        <v>415</v>
      </c>
      <c r="C137" s="54">
        <v>1064</v>
      </c>
      <c r="D137" s="54">
        <v>1983</v>
      </c>
      <c r="E137" s="54">
        <v>3348</v>
      </c>
      <c r="F137" s="54">
        <v>4861</v>
      </c>
      <c r="G137" s="54">
        <v>4984</v>
      </c>
      <c r="H137" s="54">
        <v>5111</v>
      </c>
      <c r="I137" s="54">
        <v>5242</v>
      </c>
      <c r="J137" s="54">
        <v>5379</v>
      </c>
      <c r="K137" s="54">
        <v>5521</v>
      </c>
      <c r="L137" s="54">
        <v>5671</v>
      </c>
      <c r="M137" s="54">
        <v>5830</v>
      </c>
      <c r="N137" s="54">
        <v>6000</v>
      </c>
      <c r="O137" s="54">
        <v>6180</v>
      </c>
      <c r="P137" s="54">
        <v>6366</v>
      </c>
      <c r="Q137" s="54">
        <v>6557</v>
      </c>
      <c r="R137" s="54">
        <v>6753</v>
      </c>
      <c r="S137" s="54">
        <v>6956</v>
      </c>
      <c r="T137" s="54">
        <v>7164</v>
      </c>
      <c r="U137" s="54">
        <v>7379</v>
      </c>
      <c r="V137" s="54">
        <v>7601</v>
      </c>
      <c r="W137" s="54">
        <v>7828</v>
      </c>
      <c r="X137" s="54">
        <v>8063</v>
      </c>
      <c r="Y137" s="54">
        <v>8305</v>
      </c>
      <c r="Z137" s="54">
        <v>8554</v>
      </c>
      <c r="AA137" s="54">
        <v>8810</v>
      </c>
      <c r="AB137" s="54">
        <v>9075</v>
      </c>
      <c r="AC137" s="54">
        <v>9347</v>
      </c>
      <c r="AD137" s="54">
        <v>9627</v>
      </c>
      <c r="AE137" s="54">
        <v>9915</v>
      </c>
      <c r="AF137" s="54">
        <v>10212</v>
      </c>
      <c r="AG137" s="54">
        <v>10518</v>
      </c>
      <c r="AH137" s="54">
        <v>10834</v>
      </c>
      <c r="AI137" s="54">
        <v>11158</v>
      </c>
      <c r="AJ137" s="54">
        <v>11492</v>
      </c>
      <c r="AK137" s="54">
        <v>11837</v>
      </c>
      <c r="AL137" s="54">
        <v>12191</v>
      </c>
      <c r="AM137" s="54">
        <v>12556</v>
      </c>
      <c r="AN137" s="54">
        <v>12932</v>
      </c>
      <c r="AO137" s="54">
        <v>13319</v>
      </c>
      <c r="AP137" s="54">
        <v>13718</v>
      </c>
      <c r="AQ137" s="54">
        <v>14128</v>
      </c>
      <c r="AR137" s="54">
        <v>14550</v>
      </c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</row>
    <row r="138" spans="1:106">
      <c r="A138" s="54">
        <v>63</v>
      </c>
      <c r="B138" s="54">
        <v>414</v>
      </c>
      <c r="C138" s="54">
        <v>1062</v>
      </c>
      <c r="D138" s="54">
        <v>1979</v>
      </c>
      <c r="E138" s="54">
        <v>3342</v>
      </c>
      <c r="F138" s="54">
        <v>4852</v>
      </c>
      <c r="G138" s="54">
        <v>4972</v>
      </c>
      <c r="H138" s="54">
        <v>5095</v>
      </c>
      <c r="I138" s="54">
        <v>5223</v>
      </c>
      <c r="J138" s="54">
        <v>5356</v>
      </c>
      <c r="K138" s="54">
        <v>5495</v>
      </c>
      <c r="L138" s="54">
        <v>5641</v>
      </c>
      <c r="M138" s="54">
        <v>5796</v>
      </c>
      <c r="N138" s="54">
        <v>5964</v>
      </c>
      <c r="O138" s="54">
        <v>6143</v>
      </c>
      <c r="P138" s="54">
        <v>6327</v>
      </c>
      <c r="Q138" s="54">
        <v>6517</v>
      </c>
      <c r="R138" s="54">
        <v>6712</v>
      </c>
      <c r="S138" s="54">
        <v>6914</v>
      </c>
      <c r="T138" s="54">
        <v>7121</v>
      </c>
      <c r="U138" s="54">
        <v>7335</v>
      </c>
      <c r="V138" s="54">
        <v>7555</v>
      </c>
      <c r="W138" s="54">
        <v>7781</v>
      </c>
      <c r="X138" s="54">
        <v>8014</v>
      </c>
      <c r="Y138" s="54">
        <v>8255</v>
      </c>
      <c r="Z138" s="54">
        <v>8502</v>
      </c>
      <c r="AA138" s="54">
        <v>8757</v>
      </c>
      <c r="AB138" s="54">
        <v>9020</v>
      </c>
      <c r="AC138" s="54">
        <v>9290</v>
      </c>
      <c r="AD138" s="54">
        <v>9568</v>
      </c>
      <c r="AE138" s="54">
        <v>9855</v>
      </c>
      <c r="AF138" s="54">
        <v>10151</v>
      </c>
      <c r="AG138" s="54">
        <v>10455</v>
      </c>
      <c r="AH138" s="54">
        <v>10768</v>
      </c>
      <c r="AI138" s="54">
        <v>11090</v>
      </c>
      <c r="AJ138" s="54">
        <v>11423</v>
      </c>
      <c r="AK138" s="54">
        <v>11765</v>
      </c>
      <c r="AL138" s="54">
        <v>12117</v>
      </c>
      <c r="AM138" s="54">
        <v>12480</v>
      </c>
      <c r="AN138" s="54">
        <v>12853</v>
      </c>
      <c r="AO138" s="54">
        <v>13238</v>
      </c>
      <c r="AP138" s="54">
        <v>13634</v>
      </c>
      <c r="AQ138" s="54">
        <v>14042</v>
      </c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</row>
    <row r="139" spans="1:106">
      <c r="A139" s="54">
        <v>64</v>
      </c>
      <c r="B139" s="54">
        <v>414</v>
      </c>
      <c r="C139" s="54">
        <v>1060</v>
      </c>
      <c r="D139" s="54">
        <v>1975</v>
      </c>
      <c r="E139" s="54">
        <v>3335</v>
      </c>
      <c r="F139" s="54">
        <v>4842</v>
      </c>
      <c r="G139" s="54">
        <v>4958</v>
      </c>
      <c r="H139" s="54">
        <v>5078</v>
      </c>
      <c r="I139" s="54">
        <v>5201</v>
      </c>
      <c r="J139" s="54">
        <v>5330</v>
      </c>
      <c r="K139" s="54">
        <v>5464</v>
      </c>
      <c r="L139" s="54">
        <v>5606</v>
      </c>
      <c r="M139" s="54">
        <v>5757</v>
      </c>
      <c r="N139" s="54">
        <v>5921</v>
      </c>
      <c r="O139" s="54">
        <v>6098</v>
      </c>
      <c r="P139" s="54">
        <v>6281</v>
      </c>
      <c r="Q139" s="54">
        <v>6470</v>
      </c>
      <c r="R139" s="54">
        <v>6664</v>
      </c>
      <c r="S139" s="54">
        <v>6863</v>
      </c>
      <c r="T139" s="54">
        <v>7069</v>
      </c>
      <c r="U139" s="54">
        <v>7281</v>
      </c>
      <c r="V139" s="54">
        <v>7500</v>
      </c>
      <c r="W139" s="54">
        <v>7725</v>
      </c>
      <c r="X139" s="54">
        <v>7956</v>
      </c>
      <c r="Y139" s="54">
        <v>8195</v>
      </c>
      <c r="Z139" s="54">
        <v>8440</v>
      </c>
      <c r="AA139" s="54">
        <v>8693</v>
      </c>
      <c r="AB139" s="54">
        <v>8954</v>
      </c>
      <c r="AC139" s="54">
        <v>9222</v>
      </c>
      <c r="AD139" s="54">
        <v>9499</v>
      </c>
      <c r="AE139" s="54">
        <v>9783</v>
      </c>
      <c r="AF139" s="54">
        <v>10076</v>
      </c>
      <c r="AG139" s="54">
        <v>10378</v>
      </c>
      <c r="AH139" s="54">
        <v>10689</v>
      </c>
      <c r="AI139" s="54">
        <v>11009</v>
      </c>
      <c r="AJ139" s="54">
        <v>11339</v>
      </c>
      <c r="AK139" s="54">
        <v>11679</v>
      </c>
      <c r="AL139" s="54">
        <v>12028</v>
      </c>
      <c r="AM139" s="54">
        <v>12388</v>
      </c>
      <c r="AN139" s="54">
        <v>12759</v>
      </c>
      <c r="AO139" s="54">
        <v>13141</v>
      </c>
      <c r="AP139" s="54">
        <v>13534</v>
      </c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</row>
    <row r="140" spans="1:106">
      <c r="A140" s="54">
        <v>65</v>
      </c>
      <c r="B140" s="54">
        <v>413</v>
      </c>
      <c r="C140" s="54">
        <v>1058</v>
      </c>
      <c r="D140" s="54">
        <v>1970</v>
      </c>
      <c r="E140" s="54">
        <v>3327</v>
      </c>
      <c r="F140" s="54">
        <v>4830</v>
      </c>
      <c r="G140" s="54">
        <v>4942</v>
      </c>
      <c r="H140" s="54">
        <v>5057</v>
      </c>
      <c r="I140" s="54">
        <v>5176</v>
      </c>
      <c r="J140" s="54">
        <v>5299</v>
      </c>
      <c r="K140" s="54">
        <v>5428</v>
      </c>
      <c r="L140" s="54">
        <v>5565</v>
      </c>
      <c r="M140" s="54">
        <v>5711</v>
      </c>
      <c r="N140" s="54">
        <v>5869</v>
      </c>
      <c r="O140" s="54">
        <v>6042</v>
      </c>
      <c r="P140" s="54">
        <v>6223</v>
      </c>
      <c r="Q140" s="54">
        <v>6409</v>
      </c>
      <c r="R140" s="54">
        <v>6602</v>
      </c>
      <c r="S140" s="54">
        <v>6800</v>
      </c>
      <c r="T140" s="54">
        <v>7003</v>
      </c>
      <c r="U140" s="54">
        <v>7213</v>
      </c>
      <c r="V140" s="54">
        <v>7430</v>
      </c>
      <c r="W140" s="54">
        <v>7653</v>
      </c>
      <c r="X140" s="54">
        <v>7882</v>
      </c>
      <c r="Y140" s="54">
        <v>8118</v>
      </c>
      <c r="Z140" s="54">
        <v>8362</v>
      </c>
      <c r="AA140" s="54">
        <v>8612</v>
      </c>
      <c r="AB140" s="54">
        <v>8870</v>
      </c>
      <c r="AC140" s="54">
        <v>9136</v>
      </c>
      <c r="AD140" s="54">
        <v>9410</v>
      </c>
      <c r="AE140" s="54">
        <v>9692</v>
      </c>
      <c r="AF140" s="54">
        <v>9982</v>
      </c>
      <c r="AG140" s="54">
        <v>10281</v>
      </c>
      <c r="AH140" s="54">
        <v>10589</v>
      </c>
      <c r="AI140" s="54">
        <v>10906</v>
      </c>
      <c r="AJ140" s="54">
        <v>11233</v>
      </c>
      <c r="AK140" s="54">
        <v>11569</v>
      </c>
      <c r="AL140" s="54">
        <v>11915</v>
      </c>
      <c r="AM140" s="54">
        <v>12272</v>
      </c>
      <c r="AN140" s="54">
        <v>12639</v>
      </c>
      <c r="AO140" s="54">
        <v>13017</v>
      </c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</row>
    <row r="141" spans="1:106">
      <c r="A141" s="54">
        <v>66</v>
      </c>
      <c r="B141" s="54">
        <v>413</v>
      </c>
      <c r="C141" s="54">
        <v>1055</v>
      </c>
      <c r="D141" s="54">
        <v>1964</v>
      </c>
      <c r="E141" s="54">
        <v>3318</v>
      </c>
      <c r="F141" s="54">
        <v>4817</v>
      </c>
      <c r="G141" s="54">
        <v>4924</v>
      </c>
      <c r="H141" s="54">
        <v>5034</v>
      </c>
      <c r="I141" s="54">
        <v>5146</v>
      </c>
      <c r="J141" s="54">
        <v>5263</v>
      </c>
      <c r="K141" s="54">
        <v>5387</v>
      </c>
      <c r="L141" s="54">
        <v>5517</v>
      </c>
      <c r="M141" s="54">
        <v>5656</v>
      </c>
      <c r="N141" s="54">
        <v>5806</v>
      </c>
      <c r="O141" s="54">
        <v>5972</v>
      </c>
      <c r="P141" s="54">
        <v>6151</v>
      </c>
      <c r="Q141" s="54">
        <v>6335</v>
      </c>
      <c r="R141" s="54">
        <v>6525</v>
      </c>
      <c r="S141" s="54">
        <v>6721</v>
      </c>
      <c r="T141" s="54">
        <v>6922</v>
      </c>
      <c r="U141" s="54">
        <v>7130</v>
      </c>
      <c r="V141" s="54">
        <v>7344</v>
      </c>
      <c r="W141" s="54">
        <v>7564</v>
      </c>
      <c r="X141" s="54">
        <v>7791</v>
      </c>
      <c r="Y141" s="54">
        <v>8024</v>
      </c>
      <c r="Z141" s="54">
        <v>8265</v>
      </c>
      <c r="AA141" s="54">
        <v>8512</v>
      </c>
      <c r="AB141" s="54">
        <v>8767</v>
      </c>
      <c r="AC141" s="54">
        <v>9030</v>
      </c>
      <c r="AD141" s="54">
        <v>9301</v>
      </c>
      <c r="AE141" s="54">
        <v>9579</v>
      </c>
      <c r="AF141" s="54">
        <v>9866</v>
      </c>
      <c r="AG141" s="54">
        <v>10162</v>
      </c>
      <c r="AH141" s="54">
        <v>10466</v>
      </c>
      <c r="AI141" s="54">
        <v>10780</v>
      </c>
      <c r="AJ141" s="54">
        <v>11102</v>
      </c>
      <c r="AK141" s="54">
        <v>11434</v>
      </c>
      <c r="AL141" s="54">
        <v>11777</v>
      </c>
      <c r="AM141" s="54">
        <v>12129</v>
      </c>
      <c r="AN141" s="54">
        <v>12492</v>
      </c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</row>
    <row r="142" spans="1:106">
      <c r="A142" s="54">
        <v>67</v>
      </c>
      <c r="B142" s="54">
        <v>412</v>
      </c>
      <c r="C142" s="54">
        <v>1052</v>
      </c>
      <c r="D142" s="54">
        <v>1957</v>
      </c>
      <c r="E142" s="54">
        <v>3307</v>
      </c>
      <c r="F142" s="54">
        <v>4802</v>
      </c>
      <c r="G142" s="54">
        <v>4903</v>
      </c>
      <c r="H142" s="54">
        <v>5006</v>
      </c>
      <c r="I142" s="54">
        <v>5112</v>
      </c>
      <c r="J142" s="54">
        <v>5223</v>
      </c>
      <c r="K142" s="54">
        <v>5338</v>
      </c>
      <c r="L142" s="54">
        <v>5460</v>
      </c>
      <c r="M142" s="54">
        <v>5590</v>
      </c>
      <c r="N142" s="54">
        <v>5731</v>
      </c>
      <c r="O142" s="54">
        <v>5886</v>
      </c>
      <c r="P142" s="54">
        <v>6060</v>
      </c>
      <c r="Q142" s="54">
        <v>6242</v>
      </c>
      <c r="R142" s="54">
        <v>6429</v>
      </c>
      <c r="S142" s="54">
        <v>6622</v>
      </c>
      <c r="T142" s="54">
        <v>6820</v>
      </c>
      <c r="U142" s="54">
        <v>7025</v>
      </c>
      <c r="V142" s="54">
        <v>7235</v>
      </c>
      <c r="W142" s="54">
        <v>7452</v>
      </c>
      <c r="X142" s="54">
        <v>7676</v>
      </c>
      <c r="Y142" s="54">
        <v>7906</v>
      </c>
      <c r="Z142" s="54">
        <v>8143</v>
      </c>
      <c r="AA142" s="54">
        <v>8387</v>
      </c>
      <c r="AB142" s="54">
        <v>8638</v>
      </c>
      <c r="AC142" s="54">
        <v>8897</v>
      </c>
      <c r="AD142" s="54">
        <v>9163</v>
      </c>
      <c r="AE142" s="54">
        <v>9438</v>
      </c>
      <c r="AF142" s="54">
        <v>9721</v>
      </c>
      <c r="AG142" s="54">
        <v>10012</v>
      </c>
      <c r="AH142" s="54">
        <v>10311</v>
      </c>
      <c r="AI142" s="54">
        <v>10620</v>
      </c>
      <c r="AJ142" s="54">
        <v>10938</v>
      </c>
      <c r="AK142" s="54">
        <v>11265</v>
      </c>
      <c r="AL142" s="54">
        <v>11602</v>
      </c>
      <c r="AM142" s="54">
        <v>11949</v>
      </c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</row>
    <row r="143" spans="1:106">
      <c r="A143" s="54">
        <v>68</v>
      </c>
      <c r="B143" s="54">
        <v>411</v>
      </c>
      <c r="C143" s="54">
        <v>1049</v>
      </c>
      <c r="D143" s="54">
        <v>1950</v>
      </c>
      <c r="E143" s="54">
        <v>3295</v>
      </c>
      <c r="F143" s="54">
        <v>4784</v>
      </c>
      <c r="G143" s="54">
        <v>4879</v>
      </c>
      <c r="H143" s="54">
        <v>4975</v>
      </c>
      <c r="I143" s="54">
        <v>5074</v>
      </c>
      <c r="J143" s="54">
        <v>5176</v>
      </c>
      <c r="K143" s="54">
        <v>5282</v>
      </c>
      <c r="L143" s="54">
        <v>5393</v>
      </c>
      <c r="M143" s="54">
        <v>5512</v>
      </c>
      <c r="N143" s="54">
        <v>5640</v>
      </c>
      <c r="O143" s="54">
        <v>5781</v>
      </c>
      <c r="P143" s="54">
        <v>5940</v>
      </c>
      <c r="Q143" s="54">
        <v>6118</v>
      </c>
      <c r="R143" s="54">
        <v>6301</v>
      </c>
      <c r="S143" s="54">
        <v>6490</v>
      </c>
      <c r="T143" s="54">
        <v>6685</v>
      </c>
      <c r="U143" s="54">
        <v>6885</v>
      </c>
      <c r="V143" s="54">
        <v>7092</v>
      </c>
      <c r="W143" s="54">
        <v>7304</v>
      </c>
      <c r="X143" s="54">
        <v>7523</v>
      </c>
      <c r="Y143" s="54">
        <v>7749</v>
      </c>
      <c r="Z143" s="54">
        <v>7981</v>
      </c>
      <c r="AA143" s="54">
        <v>8220</v>
      </c>
      <c r="AB143" s="54">
        <v>8466</v>
      </c>
      <c r="AC143" s="54">
        <v>8720</v>
      </c>
      <c r="AD143" s="54">
        <v>8981</v>
      </c>
      <c r="AE143" s="54">
        <v>9250</v>
      </c>
      <c r="AF143" s="54">
        <v>9527</v>
      </c>
      <c r="AG143" s="54">
        <v>9813</v>
      </c>
      <c r="AH143" s="54">
        <v>10106</v>
      </c>
      <c r="AI143" s="54">
        <v>10409</v>
      </c>
      <c r="AJ143" s="54">
        <v>10720</v>
      </c>
      <c r="AK143" s="54">
        <v>11041</v>
      </c>
      <c r="AL143" s="54">
        <v>11371</v>
      </c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</row>
    <row r="144" spans="1:106">
      <c r="A144" s="54">
        <v>69</v>
      </c>
      <c r="B144" s="54">
        <v>410</v>
      </c>
      <c r="C144" s="54">
        <v>1045</v>
      </c>
      <c r="D144" s="54">
        <v>1941</v>
      </c>
      <c r="E144" s="54">
        <v>3281</v>
      </c>
      <c r="F144" s="54">
        <v>4764</v>
      </c>
      <c r="G144" s="54">
        <v>4851</v>
      </c>
      <c r="H144" s="54">
        <v>4940</v>
      </c>
      <c r="I144" s="54">
        <v>5030</v>
      </c>
      <c r="J144" s="54">
        <v>5122</v>
      </c>
      <c r="K144" s="54">
        <v>5216</v>
      </c>
      <c r="L144" s="54">
        <v>5315</v>
      </c>
      <c r="M144" s="54">
        <v>5419</v>
      </c>
      <c r="N144" s="54">
        <v>5530</v>
      </c>
      <c r="O144" s="54">
        <v>5653</v>
      </c>
      <c r="P144" s="54">
        <v>5789</v>
      </c>
      <c r="Q144" s="54">
        <v>5945</v>
      </c>
      <c r="R144" s="54">
        <v>6124</v>
      </c>
      <c r="S144" s="54">
        <v>6307</v>
      </c>
      <c r="T144" s="54">
        <v>6496</v>
      </c>
      <c r="U144" s="54">
        <v>6691</v>
      </c>
      <c r="V144" s="54">
        <v>6892</v>
      </c>
      <c r="W144" s="54">
        <v>7098</v>
      </c>
      <c r="X144" s="54">
        <v>7311</v>
      </c>
      <c r="Y144" s="54">
        <v>7530</v>
      </c>
      <c r="Z144" s="54">
        <v>7756</v>
      </c>
      <c r="AA144" s="54">
        <v>7988</v>
      </c>
      <c r="AB144" s="54">
        <v>8227</v>
      </c>
      <c r="AC144" s="54">
        <v>8474</v>
      </c>
      <c r="AD144" s="54">
        <v>8728</v>
      </c>
      <c r="AE144" s="54">
        <v>8989</v>
      </c>
      <c r="AF144" s="54">
        <v>9258</v>
      </c>
      <c r="AG144" s="54">
        <v>9535</v>
      </c>
      <c r="AH144" s="54">
        <v>9821</v>
      </c>
      <c r="AI144" s="54">
        <v>10114</v>
      </c>
      <c r="AJ144" s="54">
        <v>10417</v>
      </c>
      <c r="AK144" s="54">
        <v>10729</v>
      </c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</row>
    <row r="145" spans="1:106">
      <c r="A145" s="54">
        <v>70</v>
      </c>
      <c r="B145" s="54">
        <v>409</v>
      </c>
      <c r="C145" s="54">
        <v>1040</v>
      </c>
      <c r="D145" s="54">
        <v>1932</v>
      </c>
      <c r="E145" s="54">
        <v>3266</v>
      </c>
      <c r="F145" s="54">
        <v>4741</v>
      </c>
      <c r="G145" s="54">
        <v>4821</v>
      </c>
      <c r="H145" s="54">
        <v>4900</v>
      </c>
      <c r="I145" s="54">
        <v>4979</v>
      </c>
      <c r="J145" s="54">
        <v>5059</v>
      </c>
      <c r="K145" s="54">
        <v>5140</v>
      </c>
      <c r="L145" s="54">
        <v>5222</v>
      </c>
      <c r="M145" s="54">
        <v>5307</v>
      </c>
      <c r="N145" s="54">
        <v>5397</v>
      </c>
      <c r="O145" s="54">
        <v>5493</v>
      </c>
      <c r="P145" s="54">
        <v>5599</v>
      </c>
      <c r="Q145" s="54">
        <v>5718</v>
      </c>
      <c r="R145" s="54">
        <v>5855</v>
      </c>
      <c r="S145" s="54">
        <v>6020</v>
      </c>
      <c r="T145" s="54">
        <v>6201</v>
      </c>
      <c r="U145" s="54">
        <v>6387</v>
      </c>
      <c r="V145" s="54">
        <v>6578</v>
      </c>
      <c r="W145" s="54">
        <v>6775</v>
      </c>
      <c r="X145" s="54">
        <v>6978</v>
      </c>
      <c r="Y145" s="54">
        <v>7187</v>
      </c>
      <c r="Z145" s="54">
        <v>7403</v>
      </c>
      <c r="AA145" s="54">
        <v>7624</v>
      </c>
      <c r="AB145" s="54">
        <v>7853</v>
      </c>
      <c r="AC145" s="54">
        <v>8088</v>
      </c>
      <c r="AD145" s="54">
        <v>8330</v>
      </c>
      <c r="AE145" s="54">
        <v>8580</v>
      </c>
      <c r="AF145" s="54">
        <v>8836</v>
      </c>
      <c r="AG145" s="54">
        <v>9101</v>
      </c>
      <c r="AH145" s="54">
        <v>9373</v>
      </c>
      <c r="AI145" s="54">
        <v>9654</v>
      </c>
      <c r="AJ145" s="54">
        <v>9942</v>
      </c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</row>
    <row r="147" spans="1:106">
      <c r="A147" s="52" t="s">
        <v>81</v>
      </c>
      <c r="B147" s="53">
        <v>1</v>
      </c>
      <c r="C147" s="53">
        <v>2</v>
      </c>
      <c r="D147" s="53">
        <v>3</v>
      </c>
      <c r="E147" s="53">
        <v>4</v>
      </c>
      <c r="F147" s="53">
        <v>5</v>
      </c>
      <c r="G147" s="53">
        <v>6</v>
      </c>
      <c r="H147" s="53">
        <v>7</v>
      </c>
      <c r="I147" s="53">
        <v>8</v>
      </c>
      <c r="J147" s="53">
        <v>9</v>
      </c>
      <c r="K147" s="53">
        <v>10</v>
      </c>
      <c r="L147" s="53">
        <v>11</v>
      </c>
      <c r="M147" s="53">
        <v>12</v>
      </c>
      <c r="N147" s="53">
        <v>13</v>
      </c>
      <c r="O147" s="53">
        <v>14</v>
      </c>
      <c r="P147" s="53">
        <v>15</v>
      </c>
      <c r="Q147" s="53">
        <v>16</v>
      </c>
      <c r="R147" s="53">
        <v>17</v>
      </c>
      <c r="S147" s="53">
        <v>18</v>
      </c>
      <c r="T147" s="53">
        <v>19</v>
      </c>
      <c r="U147" s="53">
        <v>20</v>
      </c>
      <c r="V147" s="53">
        <v>21</v>
      </c>
      <c r="W147" s="53">
        <v>22</v>
      </c>
      <c r="X147" s="53">
        <v>23</v>
      </c>
      <c r="Y147" s="53">
        <v>24</v>
      </c>
      <c r="Z147" s="53">
        <v>25</v>
      </c>
      <c r="AA147" s="53">
        <v>26</v>
      </c>
      <c r="AB147" s="53">
        <v>27</v>
      </c>
      <c r="AC147" s="53">
        <v>28</v>
      </c>
      <c r="AD147" s="53">
        <v>29</v>
      </c>
      <c r="AE147" s="53">
        <v>30</v>
      </c>
      <c r="AF147" s="53">
        <v>31</v>
      </c>
      <c r="AG147" s="53">
        <v>32</v>
      </c>
      <c r="AH147" s="53">
        <v>33</v>
      </c>
      <c r="AI147" s="53">
        <v>34</v>
      </c>
      <c r="AJ147" s="53">
        <v>35</v>
      </c>
      <c r="AK147" s="53">
        <v>36</v>
      </c>
      <c r="AL147" s="53">
        <v>37</v>
      </c>
      <c r="AM147" s="53">
        <v>38</v>
      </c>
      <c r="AN147" s="53">
        <v>39</v>
      </c>
      <c r="AO147" s="53">
        <v>40</v>
      </c>
      <c r="AP147" s="53">
        <v>41</v>
      </c>
      <c r="AQ147" s="53">
        <v>42</v>
      </c>
      <c r="AR147" s="53">
        <v>43</v>
      </c>
      <c r="AS147" s="53">
        <v>44</v>
      </c>
      <c r="AT147" s="53">
        <v>45</v>
      </c>
      <c r="AU147" s="53">
        <v>46</v>
      </c>
      <c r="AV147" s="53">
        <v>47</v>
      </c>
      <c r="AW147" s="53">
        <v>48</v>
      </c>
      <c r="AX147" s="53">
        <v>49</v>
      </c>
      <c r="AY147" s="53">
        <v>50</v>
      </c>
      <c r="AZ147" s="53">
        <v>51</v>
      </c>
      <c r="BA147" s="53">
        <v>52</v>
      </c>
      <c r="BB147" s="53">
        <v>53</v>
      </c>
      <c r="BC147" s="53">
        <v>54</v>
      </c>
      <c r="BD147" s="53">
        <v>55</v>
      </c>
      <c r="BE147" s="53">
        <v>56</v>
      </c>
      <c r="BF147" s="53">
        <v>57</v>
      </c>
      <c r="BG147" s="53">
        <v>58</v>
      </c>
      <c r="BH147" s="53">
        <v>59</v>
      </c>
      <c r="BI147" s="53">
        <v>60</v>
      </c>
      <c r="BJ147" s="53">
        <v>61</v>
      </c>
      <c r="BK147" s="53">
        <v>62</v>
      </c>
      <c r="BL147" s="53">
        <v>63</v>
      </c>
      <c r="BM147" s="53">
        <v>64</v>
      </c>
      <c r="BN147" s="53">
        <v>65</v>
      </c>
      <c r="BO147" s="53">
        <v>66</v>
      </c>
      <c r="BP147" s="53">
        <v>67</v>
      </c>
      <c r="BQ147" s="53">
        <v>68</v>
      </c>
      <c r="BR147" s="53">
        <v>69</v>
      </c>
      <c r="BS147" s="53">
        <v>70</v>
      </c>
      <c r="BT147" s="53">
        <v>71</v>
      </c>
      <c r="BU147" s="53">
        <v>72</v>
      </c>
      <c r="BV147" s="53">
        <v>73</v>
      </c>
      <c r="BW147" s="53">
        <v>74</v>
      </c>
      <c r="BX147" s="53">
        <v>75</v>
      </c>
      <c r="BY147" s="53">
        <v>76</v>
      </c>
      <c r="BZ147" s="53">
        <v>77</v>
      </c>
      <c r="CA147" s="53">
        <v>78</v>
      </c>
      <c r="CB147" s="53">
        <v>79</v>
      </c>
      <c r="CC147" s="53">
        <v>80</v>
      </c>
      <c r="CD147" s="53">
        <v>81</v>
      </c>
      <c r="CE147" s="53">
        <v>82</v>
      </c>
      <c r="CF147" s="53">
        <v>83</v>
      </c>
      <c r="CG147" s="53">
        <v>84</v>
      </c>
      <c r="CH147" s="53">
        <v>85</v>
      </c>
      <c r="CI147" s="53">
        <v>86</v>
      </c>
      <c r="CJ147" s="53">
        <v>87</v>
      </c>
      <c r="CK147" s="53">
        <v>88</v>
      </c>
      <c r="CL147" s="53">
        <v>89</v>
      </c>
      <c r="CM147" s="53">
        <v>90</v>
      </c>
      <c r="CN147" s="53">
        <v>91</v>
      </c>
      <c r="CO147" s="53">
        <v>92</v>
      </c>
      <c r="CP147" s="53">
        <v>93</v>
      </c>
      <c r="CQ147" s="53">
        <v>94</v>
      </c>
      <c r="CR147" s="53">
        <v>95</v>
      </c>
      <c r="CS147" s="53">
        <v>96</v>
      </c>
      <c r="CT147" s="53">
        <v>97</v>
      </c>
      <c r="CU147" s="53">
        <v>98</v>
      </c>
      <c r="CV147" s="53">
        <v>99</v>
      </c>
      <c r="CW147" s="53">
        <v>100</v>
      </c>
      <c r="CX147" s="53">
        <v>101</v>
      </c>
      <c r="CY147" s="53">
        <v>102</v>
      </c>
      <c r="CZ147" s="53">
        <v>103</v>
      </c>
      <c r="DA147" s="53">
        <v>104</v>
      </c>
      <c r="DB147" s="53">
        <v>105</v>
      </c>
    </row>
    <row r="148" spans="1:106">
      <c r="A148" s="54">
        <v>0</v>
      </c>
      <c r="B148" s="54">
        <v>553</v>
      </c>
      <c r="C148" s="54">
        <v>1464</v>
      </c>
      <c r="D148" s="54">
        <v>2800</v>
      </c>
      <c r="E148" s="54">
        <v>2884</v>
      </c>
      <c r="F148" s="54">
        <v>2970</v>
      </c>
      <c r="G148" s="54">
        <v>3059</v>
      </c>
      <c r="H148" s="54">
        <v>3151</v>
      </c>
      <c r="I148" s="54">
        <v>3245</v>
      </c>
      <c r="J148" s="54">
        <v>3343</v>
      </c>
      <c r="K148" s="54">
        <v>3443</v>
      </c>
      <c r="L148" s="54">
        <v>3546</v>
      </c>
      <c r="M148" s="54">
        <v>3653</v>
      </c>
      <c r="N148" s="54">
        <v>3762</v>
      </c>
      <c r="O148" s="54">
        <v>3875</v>
      </c>
      <c r="P148" s="54">
        <v>3991</v>
      </c>
      <c r="Q148" s="54">
        <v>4111</v>
      </c>
      <c r="R148" s="54">
        <v>4235</v>
      </c>
      <c r="S148" s="54">
        <v>4362</v>
      </c>
      <c r="T148" s="54">
        <v>4492</v>
      </c>
      <c r="U148" s="54">
        <v>4626</v>
      </c>
      <c r="V148" s="54">
        <v>4764</v>
      </c>
      <c r="W148" s="54">
        <v>4906</v>
      </c>
      <c r="X148" s="54">
        <v>5053</v>
      </c>
      <c r="Y148" s="54">
        <v>5204</v>
      </c>
      <c r="Z148" s="54">
        <v>5359</v>
      </c>
      <c r="AA148" s="54">
        <v>5520</v>
      </c>
      <c r="AB148" s="54">
        <v>5685</v>
      </c>
      <c r="AC148" s="54">
        <v>5855</v>
      </c>
      <c r="AD148" s="54">
        <v>6030</v>
      </c>
      <c r="AE148" s="54">
        <v>6210</v>
      </c>
      <c r="AF148" s="54">
        <v>6396</v>
      </c>
      <c r="AG148" s="54">
        <v>6587</v>
      </c>
      <c r="AH148" s="54">
        <v>6785</v>
      </c>
      <c r="AI148" s="54">
        <v>6988</v>
      </c>
      <c r="AJ148" s="54">
        <v>7197</v>
      </c>
      <c r="AK148" s="54">
        <v>7412</v>
      </c>
      <c r="AL148" s="54">
        <v>7634</v>
      </c>
      <c r="AM148" s="54">
        <v>7862</v>
      </c>
      <c r="AN148" s="54">
        <v>8098</v>
      </c>
      <c r="AO148" s="54">
        <v>8340</v>
      </c>
      <c r="AP148" s="54">
        <v>8590</v>
      </c>
      <c r="AQ148" s="54">
        <v>8847</v>
      </c>
      <c r="AR148" s="54">
        <v>9112</v>
      </c>
      <c r="AS148" s="54">
        <v>9385</v>
      </c>
      <c r="AT148" s="54">
        <v>9666</v>
      </c>
      <c r="AU148" s="54">
        <v>9955</v>
      </c>
      <c r="AV148" s="54">
        <v>10253</v>
      </c>
      <c r="AW148" s="54">
        <v>10560</v>
      </c>
      <c r="AX148" s="54">
        <v>10877</v>
      </c>
      <c r="AY148" s="54">
        <v>11202</v>
      </c>
      <c r="AZ148" s="54">
        <v>11538</v>
      </c>
      <c r="BA148" s="54">
        <v>11883</v>
      </c>
      <c r="BB148" s="54">
        <v>12239</v>
      </c>
      <c r="BC148" s="54">
        <v>12606</v>
      </c>
      <c r="BD148" s="54">
        <v>12984</v>
      </c>
      <c r="BE148" s="54">
        <v>13373</v>
      </c>
      <c r="BF148" s="54">
        <v>13773</v>
      </c>
      <c r="BG148" s="54">
        <v>14186</v>
      </c>
      <c r="BH148" s="54">
        <v>14611</v>
      </c>
      <c r="BI148" s="54">
        <v>15049</v>
      </c>
      <c r="BJ148" s="54">
        <v>15500</v>
      </c>
      <c r="BK148" s="54">
        <v>15964</v>
      </c>
      <c r="BL148" s="54">
        <v>16443</v>
      </c>
      <c r="BM148" s="54">
        <v>16935</v>
      </c>
      <c r="BN148" s="54">
        <v>17443</v>
      </c>
      <c r="BO148" s="54">
        <v>17966</v>
      </c>
      <c r="BP148" s="54">
        <v>18504</v>
      </c>
      <c r="BQ148" s="54">
        <v>19059</v>
      </c>
      <c r="BR148" s="54">
        <v>19630</v>
      </c>
      <c r="BS148" s="54">
        <v>20218</v>
      </c>
      <c r="BT148" s="54">
        <v>20824</v>
      </c>
      <c r="BU148" s="54">
        <v>21448</v>
      </c>
      <c r="BV148" s="54">
        <v>22091</v>
      </c>
      <c r="BW148" s="54">
        <v>22753</v>
      </c>
      <c r="BX148" s="54">
        <v>23435</v>
      </c>
      <c r="BY148" s="54">
        <v>24138</v>
      </c>
      <c r="BZ148" s="54">
        <v>24862</v>
      </c>
      <c r="CA148" s="54">
        <v>25608</v>
      </c>
      <c r="CB148" s="54">
        <v>26376</v>
      </c>
      <c r="CC148" s="54">
        <v>27167</v>
      </c>
      <c r="CD148" s="54">
        <v>27982</v>
      </c>
      <c r="CE148" s="54">
        <v>28822</v>
      </c>
      <c r="CF148" s="54">
        <v>29686</v>
      </c>
      <c r="CG148" s="54">
        <v>30576</v>
      </c>
      <c r="CH148" s="54">
        <v>31493</v>
      </c>
      <c r="CI148" s="54">
        <v>32438</v>
      </c>
      <c r="CJ148" s="54">
        <v>33410</v>
      </c>
      <c r="CK148" s="54">
        <v>34412</v>
      </c>
      <c r="CL148" s="54">
        <v>35444</v>
      </c>
      <c r="CM148" s="54">
        <v>36507</v>
      </c>
      <c r="CN148" s="54">
        <v>37601</v>
      </c>
      <c r="CO148" s="54">
        <v>38728</v>
      </c>
      <c r="CP148" s="54">
        <v>39889</v>
      </c>
      <c r="CQ148" s="54">
        <v>41085</v>
      </c>
      <c r="CR148" s="54">
        <v>42317</v>
      </c>
      <c r="CS148" s="54">
        <v>43585</v>
      </c>
      <c r="CT148" s="54">
        <v>44891</v>
      </c>
      <c r="CU148" s="54">
        <v>46236</v>
      </c>
      <c r="CV148" s="54">
        <v>47621</v>
      </c>
      <c r="CW148" s="54">
        <v>49048</v>
      </c>
      <c r="CX148" s="54">
        <v>50517</v>
      </c>
      <c r="CY148" s="54">
        <v>52030</v>
      </c>
      <c r="CZ148" s="54">
        <v>53588</v>
      </c>
      <c r="DA148" s="54">
        <v>55192</v>
      </c>
      <c r="DB148" s="54">
        <v>56844</v>
      </c>
    </row>
    <row r="149" spans="1:106">
      <c r="A149" s="54">
        <v>1</v>
      </c>
      <c r="B149" s="54">
        <v>553</v>
      </c>
      <c r="C149" s="54">
        <v>1464</v>
      </c>
      <c r="D149" s="54">
        <v>2800</v>
      </c>
      <c r="E149" s="54">
        <v>2884</v>
      </c>
      <c r="F149" s="54">
        <v>2970</v>
      </c>
      <c r="G149" s="54">
        <v>3059</v>
      </c>
      <c r="H149" s="54">
        <v>3151</v>
      </c>
      <c r="I149" s="54">
        <v>3246</v>
      </c>
      <c r="J149" s="54">
        <v>3343</v>
      </c>
      <c r="K149" s="54">
        <v>3443</v>
      </c>
      <c r="L149" s="54">
        <v>3547</v>
      </c>
      <c r="M149" s="54">
        <v>3653</v>
      </c>
      <c r="N149" s="54">
        <v>3762</v>
      </c>
      <c r="O149" s="54">
        <v>3875</v>
      </c>
      <c r="P149" s="54">
        <v>3992</v>
      </c>
      <c r="Q149" s="54">
        <v>4111</v>
      </c>
      <c r="R149" s="54">
        <v>4235</v>
      </c>
      <c r="S149" s="54">
        <v>4361</v>
      </c>
      <c r="T149" s="54">
        <v>4491</v>
      </c>
      <c r="U149" s="54">
        <v>4625</v>
      </c>
      <c r="V149" s="54">
        <v>4763</v>
      </c>
      <c r="W149" s="54">
        <v>4905</v>
      </c>
      <c r="X149" s="54">
        <v>5052</v>
      </c>
      <c r="Y149" s="54">
        <v>5203</v>
      </c>
      <c r="Z149" s="54">
        <v>5359</v>
      </c>
      <c r="AA149" s="54">
        <v>5519</v>
      </c>
      <c r="AB149" s="54">
        <v>5684</v>
      </c>
      <c r="AC149" s="54">
        <v>5854</v>
      </c>
      <c r="AD149" s="54">
        <v>6029</v>
      </c>
      <c r="AE149" s="54">
        <v>6209</v>
      </c>
      <c r="AF149" s="54">
        <v>6395</v>
      </c>
      <c r="AG149" s="54">
        <v>6586</v>
      </c>
      <c r="AH149" s="54">
        <v>6783</v>
      </c>
      <c r="AI149" s="54">
        <v>6986</v>
      </c>
      <c r="AJ149" s="54">
        <v>7195</v>
      </c>
      <c r="AK149" s="54">
        <v>7411</v>
      </c>
      <c r="AL149" s="54">
        <v>7633</v>
      </c>
      <c r="AM149" s="54">
        <v>7861</v>
      </c>
      <c r="AN149" s="54">
        <v>8096</v>
      </c>
      <c r="AO149" s="54">
        <v>8339</v>
      </c>
      <c r="AP149" s="54">
        <v>8588</v>
      </c>
      <c r="AQ149" s="54">
        <v>8845</v>
      </c>
      <c r="AR149" s="54">
        <v>9110</v>
      </c>
      <c r="AS149" s="54">
        <v>9383</v>
      </c>
      <c r="AT149" s="54">
        <v>9664</v>
      </c>
      <c r="AU149" s="54">
        <v>9953</v>
      </c>
      <c r="AV149" s="54">
        <v>10252</v>
      </c>
      <c r="AW149" s="54">
        <v>10559</v>
      </c>
      <c r="AX149" s="54">
        <v>10875</v>
      </c>
      <c r="AY149" s="54">
        <v>11200</v>
      </c>
      <c r="AZ149" s="54">
        <v>11536</v>
      </c>
      <c r="BA149" s="54">
        <v>11882</v>
      </c>
      <c r="BB149" s="54">
        <v>12237</v>
      </c>
      <c r="BC149" s="54">
        <v>12604</v>
      </c>
      <c r="BD149" s="54">
        <v>12982</v>
      </c>
      <c r="BE149" s="54">
        <v>13371</v>
      </c>
      <c r="BF149" s="54">
        <v>13771</v>
      </c>
      <c r="BG149" s="54">
        <v>14184</v>
      </c>
      <c r="BH149" s="54">
        <v>14609</v>
      </c>
      <c r="BI149" s="54">
        <v>15046</v>
      </c>
      <c r="BJ149" s="54">
        <v>15497</v>
      </c>
      <c r="BK149" s="54">
        <v>15962</v>
      </c>
      <c r="BL149" s="54">
        <v>16440</v>
      </c>
      <c r="BM149" s="54">
        <v>16933</v>
      </c>
      <c r="BN149" s="54">
        <v>17440</v>
      </c>
      <c r="BO149" s="54">
        <v>17963</v>
      </c>
      <c r="BP149" s="54">
        <v>18501</v>
      </c>
      <c r="BQ149" s="54">
        <v>19056</v>
      </c>
      <c r="BR149" s="54">
        <v>19627</v>
      </c>
      <c r="BS149" s="54">
        <v>20215</v>
      </c>
      <c r="BT149" s="54">
        <v>20821</v>
      </c>
      <c r="BU149" s="54">
        <v>21445</v>
      </c>
      <c r="BV149" s="54">
        <v>22088</v>
      </c>
      <c r="BW149" s="54">
        <v>22750</v>
      </c>
      <c r="BX149" s="54">
        <v>23432</v>
      </c>
      <c r="BY149" s="54">
        <v>24135</v>
      </c>
      <c r="BZ149" s="54">
        <v>24859</v>
      </c>
      <c r="CA149" s="54">
        <v>25604</v>
      </c>
      <c r="CB149" s="54">
        <v>26372</v>
      </c>
      <c r="CC149" s="54">
        <v>27163</v>
      </c>
      <c r="CD149" s="54">
        <v>27978</v>
      </c>
      <c r="CE149" s="54">
        <v>28817</v>
      </c>
      <c r="CF149" s="54">
        <v>29681</v>
      </c>
      <c r="CG149" s="54">
        <v>30572</v>
      </c>
      <c r="CH149" s="54">
        <v>31488</v>
      </c>
      <c r="CI149" s="54">
        <v>32433</v>
      </c>
      <c r="CJ149" s="54">
        <v>33405</v>
      </c>
      <c r="CK149" s="54">
        <v>34407</v>
      </c>
      <c r="CL149" s="54">
        <v>35438</v>
      </c>
      <c r="CM149" s="54">
        <v>36501</v>
      </c>
      <c r="CN149" s="54">
        <v>37595</v>
      </c>
      <c r="CO149" s="54">
        <v>38722</v>
      </c>
      <c r="CP149" s="54">
        <v>39883</v>
      </c>
      <c r="CQ149" s="54">
        <v>41078</v>
      </c>
      <c r="CR149" s="54">
        <v>42309</v>
      </c>
      <c r="CS149" s="54">
        <v>43577</v>
      </c>
      <c r="CT149" s="54">
        <v>44883</v>
      </c>
      <c r="CU149" s="54">
        <v>46228</v>
      </c>
      <c r="CV149" s="54">
        <v>47613</v>
      </c>
      <c r="CW149" s="54">
        <v>49039</v>
      </c>
      <c r="CX149" s="54">
        <v>50507</v>
      </c>
      <c r="CY149" s="54">
        <v>52020</v>
      </c>
      <c r="CZ149" s="54">
        <v>53577</v>
      </c>
      <c r="DA149" s="54">
        <v>55181</v>
      </c>
      <c r="DB149" s="54"/>
    </row>
    <row r="150" spans="1:106">
      <c r="A150" s="54">
        <v>2</v>
      </c>
      <c r="B150" s="54">
        <v>553</v>
      </c>
      <c r="C150" s="54">
        <v>1464</v>
      </c>
      <c r="D150" s="54">
        <v>2800</v>
      </c>
      <c r="E150" s="54">
        <v>2884</v>
      </c>
      <c r="F150" s="54">
        <v>2970</v>
      </c>
      <c r="G150" s="54">
        <v>3059</v>
      </c>
      <c r="H150" s="54">
        <v>3151</v>
      </c>
      <c r="I150" s="54">
        <v>3246</v>
      </c>
      <c r="J150" s="54">
        <v>3343</v>
      </c>
      <c r="K150" s="54">
        <v>3443</v>
      </c>
      <c r="L150" s="54">
        <v>3547</v>
      </c>
      <c r="M150" s="54">
        <v>3653</v>
      </c>
      <c r="N150" s="54">
        <v>3763</v>
      </c>
      <c r="O150" s="54">
        <v>3875</v>
      </c>
      <c r="P150" s="54">
        <v>3992</v>
      </c>
      <c r="Q150" s="54">
        <v>4111</v>
      </c>
      <c r="R150" s="54">
        <v>4234</v>
      </c>
      <c r="S150" s="54">
        <v>4360</v>
      </c>
      <c r="T150" s="54">
        <v>4490</v>
      </c>
      <c r="U150" s="54">
        <v>4624</v>
      </c>
      <c r="V150" s="54">
        <v>4762</v>
      </c>
      <c r="W150" s="54">
        <v>4904</v>
      </c>
      <c r="X150" s="54">
        <v>5051</v>
      </c>
      <c r="Y150" s="54">
        <v>5202</v>
      </c>
      <c r="Z150" s="54">
        <v>5357</v>
      </c>
      <c r="AA150" s="54">
        <v>5518</v>
      </c>
      <c r="AB150" s="54">
        <v>5683</v>
      </c>
      <c r="AC150" s="54">
        <v>5853</v>
      </c>
      <c r="AD150" s="54">
        <v>6028</v>
      </c>
      <c r="AE150" s="54">
        <v>6208</v>
      </c>
      <c r="AF150" s="54">
        <v>6394</v>
      </c>
      <c r="AG150" s="54">
        <v>6585</v>
      </c>
      <c r="AH150" s="54">
        <v>6782</v>
      </c>
      <c r="AI150" s="54">
        <v>6985</v>
      </c>
      <c r="AJ150" s="54">
        <v>7194</v>
      </c>
      <c r="AK150" s="54">
        <v>7409</v>
      </c>
      <c r="AL150" s="54">
        <v>7631</v>
      </c>
      <c r="AM150" s="54">
        <v>7859</v>
      </c>
      <c r="AN150" s="54">
        <v>8095</v>
      </c>
      <c r="AO150" s="54">
        <v>8337</v>
      </c>
      <c r="AP150" s="54">
        <v>8587</v>
      </c>
      <c r="AQ150" s="54">
        <v>8844</v>
      </c>
      <c r="AR150" s="54">
        <v>9108</v>
      </c>
      <c r="AS150" s="54">
        <v>9381</v>
      </c>
      <c r="AT150" s="54">
        <v>9662</v>
      </c>
      <c r="AU150" s="54">
        <v>9951</v>
      </c>
      <c r="AV150" s="54">
        <v>10249</v>
      </c>
      <c r="AW150" s="54">
        <v>10556</v>
      </c>
      <c r="AX150" s="54">
        <v>10872</v>
      </c>
      <c r="AY150" s="54">
        <v>11198</v>
      </c>
      <c r="AZ150" s="54">
        <v>11534</v>
      </c>
      <c r="BA150" s="54">
        <v>11879</v>
      </c>
      <c r="BB150" s="54">
        <v>12235</v>
      </c>
      <c r="BC150" s="54">
        <v>12601</v>
      </c>
      <c r="BD150" s="54">
        <v>12979</v>
      </c>
      <c r="BE150" s="54">
        <v>13368</v>
      </c>
      <c r="BF150" s="54">
        <v>13768</v>
      </c>
      <c r="BG150" s="54">
        <v>14181</v>
      </c>
      <c r="BH150" s="54">
        <v>14606</v>
      </c>
      <c r="BI150" s="54">
        <v>15043</v>
      </c>
      <c r="BJ150" s="54">
        <v>15494</v>
      </c>
      <c r="BK150" s="54">
        <v>15958</v>
      </c>
      <c r="BL150" s="54">
        <v>16437</v>
      </c>
      <c r="BM150" s="54">
        <v>16929</v>
      </c>
      <c r="BN150" s="54">
        <v>17436</v>
      </c>
      <c r="BO150" s="54">
        <v>17959</v>
      </c>
      <c r="BP150" s="54">
        <v>18497</v>
      </c>
      <c r="BQ150" s="54">
        <v>19052</v>
      </c>
      <c r="BR150" s="54">
        <v>19622</v>
      </c>
      <c r="BS150" s="54">
        <v>20211</v>
      </c>
      <c r="BT150" s="54">
        <v>20816</v>
      </c>
      <c r="BU150" s="54">
        <v>21440</v>
      </c>
      <c r="BV150" s="54">
        <v>22083</v>
      </c>
      <c r="BW150" s="54">
        <v>22745</v>
      </c>
      <c r="BX150" s="54">
        <v>23428</v>
      </c>
      <c r="BY150" s="54">
        <v>24130</v>
      </c>
      <c r="BZ150" s="54">
        <v>24854</v>
      </c>
      <c r="CA150" s="54">
        <v>25599</v>
      </c>
      <c r="CB150" s="54">
        <v>26367</v>
      </c>
      <c r="CC150" s="54">
        <v>27158</v>
      </c>
      <c r="CD150" s="54">
        <v>27973</v>
      </c>
      <c r="CE150" s="54">
        <v>28812</v>
      </c>
      <c r="CF150" s="54">
        <v>29676</v>
      </c>
      <c r="CG150" s="54">
        <v>30566</v>
      </c>
      <c r="CH150" s="54">
        <v>31482</v>
      </c>
      <c r="CI150" s="54">
        <v>32426</v>
      </c>
      <c r="CJ150" s="54">
        <v>33398</v>
      </c>
      <c r="CK150" s="54">
        <v>34400</v>
      </c>
      <c r="CL150" s="54">
        <v>35431</v>
      </c>
      <c r="CM150" s="54">
        <v>36493</v>
      </c>
      <c r="CN150" s="54">
        <v>37587</v>
      </c>
      <c r="CO150" s="54">
        <v>38714</v>
      </c>
      <c r="CP150" s="54">
        <v>39874</v>
      </c>
      <c r="CQ150" s="54">
        <v>41069</v>
      </c>
      <c r="CR150" s="54">
        <v>42300</v>
      </c>
      <c r="CS150" s="54">
        <v>43568</v>
      </c>
      <c r="CT150" s="54">
        <v>44873</v>
      </c>
      <c r="CU150" s="54">
        <v>46217</v>
      </c>
      <c r="CV150" s="54">
        <v>47601</v>
      </c>
      <c r="CW150" s="54">
        <v>49027</v>
      </c>
      <c r="CX150" s="54">
        <v>50495</v>
      </c>
      <c r="CY150" s="54">
        <v>52007</v>
      </c>
      <c r="CZ150" s="54">
        <v>53563</v>
      </c>
      <c r="DA150" s="54"/>
      <c r="DB150" s="54"/>
    </row>
    <row r="151" spans="1:106">
      <c r="A151" s="54">
        <v>3</v>
      </c>
      <c r="B151" s="54">
        <v>553</v>
      </c>
      <c r="C151" s="54">
        <v>1464</v>
      </c>
      <c r="D151" s="54">
        <v>2800</v>
      </c>
      <c r="E151" s="54">
        <v>2884</v>
      </c>
      <c r="F151" s="54">
        <v>2970</v>
      </c>
      <c r="G151" s="54">
        <v>3059</v>
      </c>
      <c r="H151" s="54">
        <v>3151</v>
      </c>
      <c r="I151" s="54">
        <v>3246</v>
      </c>
      <c r="J151" s="54">
        <v>3343</v>
      </c>
      <c r="K151" s="54">
        <v>3443</v>
      </c>
      <c r="L151" s="54">
        <v>3547</v>
      </c>
      <c r="M151" s="54">
        <v>3653</v>
      </c>
      <c r="N151" s="54">
        <v>3763</v>
      </c>
      <c r="O151" s="54">
        <v>3876</v>
      </c>
      <c r="P151" s="54">
        <v>3992</v>
      </c>
      <c r="Q151" s="54">
        <v>4110</v>
      </c>
      <c r="R151" s="54">
        <v>4233</v>
      </c>
      <c r="S151" s="54">
        <v>4359</v>
      </c>
      <c r="T151" s="54">
        <v>4489</v>
      </c>
      <c r="U151" s="54">
        <v>4623</v>
      </c>
      <c r="V151" s="54">
        <v>4761</v>
      </c>
      <c r="W151" s="54">
        <v>4903</v>
      </c>
      <c r="X151" s="54">
        <v>5050</v>
      </c>
      <c r="Y151" s="54">
        <v>5201</v>
      </c>
      <c r="Z151" s="54">
        <v>5356</v>
      </c>
      <c r="AA151" s="54">
        <v>5516</v>
      </c>
      <c r="AB151" s="54">
        <v>5681</v>
      </c>
      <c r="AC151" s="54">
        <v>5851</v>
      </c>
      <c r="AD151" s="54">
        <v>6026</v>
      </c>
      <c r="AE151" s="54">
        <v>6206</v>
      </c>
      <c r="AF151" s="54">
        <v>6392</v>
      </c>
      <c r="AG151" s="54">
        <v>6583</v>
      </c>
      <c r="AH151" s="54">
        <v>6780</v>
      </c>
      <c r="AI151" s="54">
        <v>6983</v>
      </c>
      <c r="AJ151" s="54">
        <v>7192</v>
      </c>
      <c r="AK151" s="54">
        <v>7407</v>
      </c>
      <c r="AL151" s="54">
        <v>7629</v>
      </c>
      <c r="AM151" s="54">
        <v>7857</v>
      </c>
      <c r="AN151" s="54">
        <v>8093</v>
      </c>
      <c r="AO151" s="54">
        <v>8335</v>
      </c>
      <c r="AP151" s="54">
        <v>8584</v>
      </c>
      <c r="AQ151" s="54">
        <v>8841</v>
      </c>
      <c r="AR151" s="54">
        <v>9106</v>
      </c>
      <c r="AS151" s="54">
        <v>9379</v>
      </c>
      <c r="AT151" s="54">
        <v>9660</v>
      </c>
      <c r="AU151" s="54">
        <v>9949</v>
      </c>
      <c r="AV151" s="54">
        <v>10247</v>
      </c>
      <c r="AW151" s="54">
        <v>10554</v>
      </c>
      <c r="AX151" s="54">
        <v>10870</v>
      </c>
      <c r="AY151" s="54">
        <v>11195</v>
      </c>
      <c r="AZ151" s="54">
        <v>11531</v>
      </c>
      <c r="BA151" s="54">
        <v>11876</v>
      </c>
      <c r="BB151" s="54">
        <v>12232</v>
      </c>
      <c r="BC151" s="54">
        <v>12598</v>
      </c>
      <c r="BD151" s="54">
        <v>12976</v>
      </c>
      <c r="BE151" s="54">
        <v>13364</v>
      </c>
      <c r="BF151" s="54">
        <v>13765</v>
      </c>
      <c r="BG151" s="54">
        <v>14177</v>
      </c>
      <c r="BH151" s="54">
        <v>14602</v>
      </c>
      <c r="BI151" s="54">
        <v>15039</v>
      </c>
      <c r="BJ151" s="54">
        <v>15490</v>
      </c>
      <c r="BK151" s="54">
        <v>15954</v>
      </c>
      <c r="BL151" s="54">
        <v>16432</v>
      </c>
      <c r="BM151" s="54">
        <v>16925</v>
      </c>
      <c r="BN151" s="54">
        <v>17432</v>
      </c>
      <c r="BO151" s="54">
        <v>17954</v>
      </c>
      <c r="BP151" s="54">
        <v>18492</v>
      </c>
      <c r="BQ151" s="54">
        <v>19047</v>
      </c>
      <c r="BR151" s="54">
        <v>19618</v>
      </c>
      <c r="BS151" s="54">
        <v>20205</v>
      </c>
      <c r="BT151" s="54">
        <v>20811</v>
      </c>
      <c r="BU151" s="54">
        <v>21435</v>
      </c>
      <c r="BV151" s="54">
        <v>22078</v>
      </c>
      <c r="BW151" s="54">
        <v>22740</v>
      </c>
      <c r="BX151" s="54">
        <v>23422</v>
      </c>
      <c r="BY151" s="54">
        <v>24125</v>
      </c>
      <c r="BZ151" s="54">
        <v>24848</v>
      </c>
      <c r="CA151" s="54">
        <v>25594</v>
      </c>
      <c r="CB151" s="54">
        <v>26361</v>
      </c>
      <c r="CC151" s="54">
        <v>27152</v>
      </c>
      <c r="CD151" s="54">
        <v>27966</v>
      </c>
      <c r="CE151" s="54">
        <v>28805</v>
      </c>
      <c r="CF151" s="54">
        <v>29669</v>
      </c>
      <c r="CG151" s="54">
        <v>30558</v>
      </c>
      <c r="CH151" s="54">
        <v>31475</v>
      </c>
      <c r="CI151" s="54">
        <v>32418</v>
      </c>
      <c r="CJ151" s="54">
        <v>33390</v>
      </c>
      <c r="CK151" s="54">
        <v>34391</v>
      </c>
      <c r="CL151" s="54">
        <v>35422</v>
      </c>
      <c r="CM151" s="54">
        <v>36484</v>
      </c>
      <c r="CN151" s="54">
        <v>37578</v>
      </c>
      <c r="CO151" s="54">
        <v>38704</v>
      </c>
      <c r="CP151" s="54">
        <v>39864</v>
      </c>
      <c r="CQ151" s="54">
        <v>41059</v>
      </c>
      <c r="CR151" s="54">
        <v>42289</v>
      </c>
      <c r="CS151" s="54">
        <v>43556</v>
      </c>
      <c r="CT151" s="54">
        <v>44861</v>
      </c>
      <c r="CU151" s="54">
        <v>46205</v>
      </c>
      <c r="CV151" s="54">
        <v>47588</v>
      </c>
      <c r="CW151" s="54">
        <v>49013</v>
      </c>
      <c r="CX151" s="54">
        <v>50481</v>
      </c>
      <c r="CY151" s="54">
        <v>51992</v>
      </c>
      <c r="CZ151" s="54"/>
      <c r="DA151" s="54"/>
      <c r="DB151" s="54"/>
    </row>
    <row r="152" spans="1:106">
      <c r="A152" s="54">
        <v>4</v>
      </c>
      <c r="B152" s="54">
        <v>553</v>
      </c>
      <c r="C152" s="54">
        <v>1464</v>
      </c>
      <c r="D152" s="54">
        <v>2800</v>
      </c>
      <c r="E152" s="54">
        <v>2884</v>
      </c>
      <c r="F152" s="54">
        <v>2970</v>
      </c>
      <c r="G152" s="54">
        <v>3059</v>
      </c>
      <c r="H152" s="54">
        <v>3151</v>
      </c>
      <c r="I152" s="54">
        <v>3246</v>
      </c>
      <c r="J152" s="54">
        <v>3343</v>
      </c>
      <c r="K152" s="54">
        <v>3443</v>
      </c>
      <c r="L152" s="54">
        <v>3547</v>
      </c>
      <c r="M152" s="54">
        <v>3653</v>
      </c>
      <c r="N152" s="54">
        <v>3763</v>
      </c>
      <c r="O152" s="54">
        <v>3876</v>
      </c>
      <c r="P152" s="54">
        <v>3991</v>
      </c>
      <c r="Q152" s="54">
        <v>4109</v>
      </c>
      <c r="R152" s="54">
        <v>4232</v>
      </c>
      <c r="S152" s="54">
        <v>4358</v>
      </c>
      <c r="T152" s="54">
        <v>4487</v>
      </c>
      <c r="U152" s="54">
        <v>4621</v>
      </c>
      <c r="V152" s="54">
        <v>4759</v>
      </c>
      <c r="W152" s="54">
        <v>4902</v>
      </c>
      <c r="X152" s="54">
        <v>5048</v>
      </c>
      <c r="Y152" s="54">
        <v>5199</v>
      </c>
      <c r="Z152" s="54">
        <v>5355</v>
      </c>
      <c r="AA152" s="54">
        <v>5515</v>
      </c>
      <c r="AB152" s="54">
        <v>5680</v>
      </c>
      <c r="AC152" s="54">
        <v>5849</v>
      </c>
      <c r="AD152" s="54">
        <v>6024</v>
      </c>
      <c r="AE152" s="54">
        <v>6205</v>
      </c>
      <c r="AF152" s="54">
        <v>6390</v>
      </c>
      <c r="AG152" s="54">
        <v>6581</v>
      </c>
      <c r="AH152" s="54">
        <v>6778</v>
      </c>
      <c r="AI152" s="54">
        <v>6981</v>
      </c>
      <c r="AJ152" s="54">
        <v>7190</v>
      </c>
      <c r="AK152" s="54">
        <v>7405</v>
      </c>
      <c r="AL152" s="54">
        <v>7627</v>
      </c>
      <c r="AM152" s="54">
        <v>7855</v>
      </c>
      <c r="AN152" s="54">
        <v>8090</v>
      </c>
      <c r="AO152" s="54">
        <v>8332</v>
      </c>
      <c r="AP152" s="54">
        <v>8582</v>
      </c>
      <c r="AQ152" s="54">
        <v>8839</v>
      </c>
      <c r="AR152" s="54">
        <v>9103</v>
      </c>
      <c r="AS152" s="54">
        <v>9376</v>
      </c>
      <c r="AT152" s="54">
        <v>9657</v>
      </c>
      <c r="AU152" s="54">
        <v>9946</v>
      </c>
      <c r="AV152" s="54">
        <v>10244</v>
      </c>
      <c r="AW152" s="54">
        <v>10551</v>
      </c>
      <c r="AX152" s="54">
        <v>10867</v>
      </c>
      <c r="AY152" s="54">
        <v>11192</v>
      </c>
      <c r="AZ152" s="54">
        <v>11527</v>
      </c>
      <c r="BA152" s="54">
        <v>11873</v>
      </c>
      <c r="BB152" s="54">
        <v>12228</v>
      </c>
      <c r="BC152" s="54">
        <v>12595</v>
      </c>
      <c r="BD152" s="54">
        <v>12972</v>
      </c>
      <c r="BE152" s="54">
        <v>13360</v>
      </c>
      <c r="BF152" s="54">
        <v>13761</v>
      </c>
      <c r="BG152" s="54">
        <v>14173</v>
      </c>
      <c r="BH152" s="54">
        <v>14598</v>
      </c>
      <c r="BI152" s="54">
        <v>15035</v>
      </c>
      <c r="BJ152" s="54">
        <v>15486</v>
      </c>
      <c r="BK152" s="54">
        <v>15950</v>
      </c>
      <c r="BL152" s="54">
        <v>16428</v>
      </c>
      <c r="BM152" s="54">
        <v>16920</v>
      </c>
      <c r="BN152" s="54">
        <v>17427</v>
      </c>
      <c r="BO152" s="54">
        <v>17949</v>
      </c>
      <c r="BP152" s="54">
        <v>18487</v>
      </c>
      <c r="BQ152" s="54">
        <v>19041</v>
      </c>
      <c r="BR152" s="54">
        <v>19612</v>
      </c>
      <c r="BS152" s="54">
        <v>20200</v>
      </c>
      <c r="BT152" s="54">
        <v>20805</v>
      </c>
      <c r="BU152" s="54">
        <v>21429</v>
      </c>
      <c r="BV152" s="54">
        <v>22072</v>
      </c>
      <c r="BW152" s="54">
        <v>22734</v>
      </c>
      <c r="BX152" s="54">
        <v>23416</v>
      </c>
      <c r="BY152" s="54">
        <v>24118</v>
      </c>
      <c r="BZ152" s="54">
        <v>24841</v>
      </c>
      <c r="CA152" s="54">
        <v>25587</v>
      </c>
      <c r="CB152" s="54">
        <v>26354</v>
      </c>
      <c r="CC152" s="54">
        <v>27144</v>
      </c>
      <c r="CD152" s="54">
        <v>27958</v>
      </c>
      <c r="CE152" s="54">
        <v>28797</v>
      </c>
      <c r="CF152" s="54">
        <v>29660</v>
      </c>
      <c r="CG152" s="54">
        <v>30550</v>
      </c>
      <c r="CH152" s="54">
        <v>31466</v>
      </c>
      <c r="CI152" s="54">
        <v>32409</v>
      </c>
      <c r="CJ152" s="54">
        <v>33381</v>
      </c>
      <c r="CK152" s="54">
        <v>34381</v>
      </c>
      <c r="CL152" s="54">
        <v>35412</v>
      </c>
      <c r="CM152" s="54">
        <v>36474</v>
      </c>
      <c r="CN152" s="54">
        <v>37567</v>
      </c>
      <c r="CO152" s="54">
        <v>38693</v>
      </c>
      <c r="CP152" s="54">
        <v>39852</v>
      </c>
      <c r="CQ152" s="54">
        <v>41046</v>
      </c>
      <c r="CR152" s="54">
        <v>42276</v>
      </c>
      <c r="CS152" s="54">
        <v>43543</v>
      </c>
      <c r="CT152" s="54">
        <v>44847</v>
      </c>
      <c r="CU152" s="54">
        <v>46190</v>
      </c>
      <c r="CV152" s="54">
        <v>47573</v>
      </c>
      <c r="CW152" s="54">
        <v>48997</v>
      </c>
      <c r="CX152" s="54">
        <v>50464</v>
      </c>
      <c r="CY152" s="54"/>
      <c r="CZ152" s="54"/>
      <c r="DA152" s="54"/>
      <c r="DB152" s="54"/>
    </row>
    <row r="153" spans="1:106">
      <c r="A153" s="54">
        <v>5</v>
      </c>
      <c r="B153" s="54">
        <v>553</v>
      </c>
      <c r="C153" s="54">
        <v>1464</v>
      </c>
      <c r="D153" s="54">
        <v>2800</v>
      </c>
      <c r="E153" s="54">
        <v>2884</v>
      </c>
      <c r="F153" s="54">
        <v>2970</v>
      </c>
      <c r="G153" s="54">
        <v>3059</v>
      </c>
      <c r="H153" s="54">
        <v>3151</v>
      </c>
      <c r="I153" s="54">
        <v>3246</v>
      </c>
      <c r="J153" s="54">
        <v>3343</v>
      </c>
      <c r="K153" s="54">
        <v>3443</v>
      </c>
      <c r="L153" s="54">
        <v>3547</v>
      </c>
      <c r="M153" s="54">
        <v>3653</v>
      </c>
      <c r="N153" s="54">
        <v>3763</v>
      </c>
      <c r="O153" s="54">
        <v>3874</v>
      </c>
      <c r="P153" s="54">
        <v>3989</v>
      </c>
      <c r="Q153" s="54">
        <v>4108</v>
      </c>
      <c r="R153" s="54">
        <v>4230</v>
      </c>
      <c r="S153" s="54">
        <v>4356</v>
      </c>
      <c r="T153" s="54">
        <v>4486</v>
      </c>
      <c r="U153" s="54">
        <v>4620</v>
      </c>
      <c r="V153" s="54">
        <v>4758</v>
      </c>
      <c r="W153" s="54">
        <v>4900</v>
      </c>
      <c r="X153" s="54">
        <v>5047</v>
      </c>
      <c r="Y153" s="54">
        <v>5197</v>
      </c>
      <c r="Z153" s="54">
        <v>5353</v>
      </c>
      <c r="AA153" s="54">
        <v>5513</v>
      </c>
      <c r="AB153" s="54">
        <v>5678</v>
      </c>
      <c r="AC153" s="54">
        <v>5848</v>
      </c>
      <c r="AD153" s="54">
        <v>6022</v>
      </c>
      <c r="AE153" s="54">
        <v>6203</v>
      </c>
      <c r="AF153" s="54">
        <v>6388</v>
      </c>
      <c r="AG153" s="54">
        <v>6579</v>
      </c>
      <c r="AH153" s="54">
        <v>6776</v>
      </c>
      <c r="AI153" s="54">
        <v>6979</v>
      </c>
      <c r="AJ153" s="54">
        <v>7188</v>
      </c>
      <c r="AK153" s="54">
        <v>7403</v>
      </c>
      <c r="AL153" s="54">
        <v>7624</v>
      </c>
      <c r="AM153" s="54">
        <v>7853</v>
      </c>
      <c r="AN153" s="54">
        <v>8088</v>
      </c>
      <c r="AO153" s="54">
        <v>8330</v>
      </c>
      <c r="AP153" s="54">
        <v>8579</v>
      </c>
      <c r="AQ153" s="54">
        <v>8836</v>
      </c>
      <c r="AR153" s="54">
        <v>9100</v>
      </c>
      <c r="AS153" s="54">
        <v>9373</v>
      </c>
      <c r="AT153" s="54">
        <v>9654</v>
      </c>
      <c r="AU153" s="54">
        <v>9943</v>
      </c>
      <c r="AV153" s="54">
        <v>10240</v>
      </c>
      <c r="AW153" s="54">
        <v>10547</v>
      </c>
      <c r="AX153" s="54">
        <v>10863</v>
      </c>
      <c r="AY153" s="54">
        <v>11188</v>
      </c>
      <c r="AZ153" s="54">
        <v>11524</v>
      </c>
      <c r="BA153" s="54">
        <v>11869</v>
      </c>
      <c r="BB153" s="54">
        <v>12224</v>
      </c>
      <c r="BC153" s="54">
        <v>12590</v>
      </c>
      <c r="BD153" s="54">
        <v>12968</v>
      </c>
      <c r="BE153" s="54">
        <v>13356</v>
      </c>
      <c r="BF153" s="54">
        <v>13756</v>
      </c>
      <c r="BG153" s="54">
        <v>14168</v>
      </c>
      <c r="BH153" s="54">
        <v>14593</v>
      </c>
      <c r="BI153" s="54">
        <v>15030</v>
      </c>
      <c r="BJ153" s="54">
        <v>15480</v>
      </c>
      <c r="BK153" s="54">
        <v>15944</v>
      </c>
      <c r="BL153" s="54">
        <v>16422</v>
      </c>
      <c r="BM153" s="54">
        <v>16914</v>
      </c>
      <c r="BN153" s="54">
        <v>17421</v>
      </c>
      <c r="BO153" s="54">
        <v>17943</v>
      </c>
      <c r="BP153" s="54">
        <v>18481</v>
      </c>
      <c r="BQ153" s="54">
        <v>19035</v>
      </c>
      <c r="BR153" s="54">
        <v>19605</v>
      </c>
      <c r="BS153" s="54">
        <v>20193</v>
      </c>
      <c r="BT153" s="54">
        <v>20799</v>
      </c>
      <c r="BU153" s="54">
        <v>21422</v>
      </c>
      <c r="BV153" s="54">
        <v>22065</v>
      </c>
      <c r="BW153" s="54">
        <v>22727</v>
      </c>
      <c r="BX153" s="54">
        <v>23408</v>
      </c>
      <c r="BY153" s="54">
        <v>24111</v>
      </c>
      <c r="BZ153" s="54">
        <v>24834</v>
      </c>
      <c r="CA153" s="54">
        <v>25579</v>
      </c>
      <c r="CB153" s="54">
        <v>26346</v>
      </c>
      <c r="CC153" s="54">
        <v>27136</v>
      </c>
      <c r="CD153" s="54">
        <v>27950</v>
      </c>
      <c r="CE153" s="54">
        <v>28788</v>
      </c>
      <c r="CF153" s="54">
        <v>29651</v>
      </c>
      <c r="CG153" s="54">
        <v>30540</v>
      </c>
      <c r="CH153" s="54">
        <v>31456</v>
      </c>
      <c r="CI153" s="54">
        <v>32399</v>
      </c>
      <c r="CJ153" s="54">
        <v>33370</v>
      </c>
      <c r="CK153" s="54">
        <v>34370</v>
      </c>
      <c r="CL153" s="54">
        <v>35400</v>
      </c>
      <c r="CM153" s="54">
        <v>36462</v>
      </c>
      <c r="CN153" s="54">
        <v>37554</v>
      </c>
      <c r="CO153" s="54">
        <v>38680</v>
      </c>
      <c r="CP153" s="54">
        <v>39839</v>
      </c>
      <c r="CQ153" s="54">
        <v>41032</v>
      </c>
      <c r="CR153" s="54">
        <v>42261</v>
      </c>
      <c r="CS153" s="54">
        <v>43527</v>
      </c>
      <c r="CT153" s="54">
        <v>44831</v>
      </c>
      <c r="CU153" s="54">
        <v>46173</v>
      </c>
      <c r="CV153" s="54">
        <v>47556</v>
      </c>
      <c r="CW153" s="54">
        <v>48979</v>
      </c>
      <c r="CX153" s="54"/>
      <c r="CY153" s="54"/>
      <c r="CZ153" s="54"/>
      <c r="DA153" s="54"/>
      <c r="DB153" s="54"/>
    </row>
    <row r="154" spans="1:106">
      <c r="A154" s="54">
        <v>6</v>
      </c>
      <c r="B154" s="54">
        <v>553</v>
      </c>
      <c r="C154" s="54">
        <v>1464</v>
      </c>
      <c r="D154" s="54">
        <v>2800</v>
      </c>
      <c r="E154" s="54">
        <v>2884</v>
      </c>
      <c r="F154" s="54">
        <v>2970</v>
      </c>
      <c r="G154" s="54">
        <v>3059</v>
      </c>
      <c r="H154" s="54">
        <v>3151</v>
      </c>
      <c r="I154" s="54">
        <v>3246</v>
      </c>
      <c r="J154" s="54">
        <v>3343</v>
      </c>
      <c r="K154" s="54">
        <v>3443</v>
      </c>
      <c r="L154" s="54">
        <v>3547</v>
      </c>
      <c r="M154" s="54">
        <v>3653</v>
      </c>
      <c r="N154" s="54">
        <v>3761</v>
      </c>
      <c r="O154" s="54">
        <v>3873</v>
      </c>
      <c r="P154" s="54">
        <v>3988</v>
      </c>
      <c r="Q154" s="54">
        <v>4106</v>
      </c>
      <c r="R154" s="54">
        <v>4229</v>
      </c>
      <c r="S154" s="54">
        <v>4355</v>
      </c>
      <c r="T154" s="54">
        <v>4484</v>
      </c>
      <c r="U154" s="54">
        <v>4618</v>
      </c>
      <c r="V154" s="54">
        <v>4756</v>
      </c>
      <c r="W154" s="54">
        <v>4898</v>
      </c>
      <c r="X154" s="54">
        <v>5045</v>
      </c>
      <c r="Y154" s="54">
        <v>5195</v>
      </c>
      <c r="Z154" s="54">
        <v>5351</v>
      </c>
      <c r="AA154" s="54">
        <v>5511</v>
      </c>
      <c r="AB154" s="54">
        <v>5676</v>
      </c>
      <c r="AC154" s="54">
        <v>5845</v>
      </c>
      <c r="AD154" s="54">
        <v>6020</v>
      </c>
      <c r="AE154" s="54">
        <v>6200</v>
      </c>
      <c r="AF154" s="54">
        <v>6386</v>
      </c>
      <c r="AG154" s="54">
        <v>6577</v>
      </c>
      <c r="AH154" s="54">
        <v>6774</v>
      </c>
      <c r="AI154" s="54">
        <v>6976</v>
      </c>
      <c r="AJ154" s="54">
        <v>7185</v>
      </c>
      <c r="AK154" s="54">
        <v>7400</v>
      </c>
      <c r="AL154" s="54">
        <v>7622</v>
      </c>
      <c r="AM154" s="54">
        <v>7850</v>
      </c>
      <c r="AN154" s="54">
        <v>8085</v>
      </c>
      <c r="AO154" s="54">
        <v>8327</v>
      </c>
      <c r="AP154" s="54">
        <v>8576</v>
      </c>
      <c r="AQ154" s="54">
        <v>8833</v>
      </c>
      <c r="AR154" s="54">
        <v>9097</v>
      </c>
      <c r="AS154" s="54">
        <v>9370</v>
      </c>
      <c r="AT154" s="54">
        <v>9650</v>
      </c>
      <c r="AU154" s="54">
        <v>9939</v>
      </c>
      <c r="AV154" s="54">
        <v>10237</v>
      </c>
      <c r="AW154" s="54">
        <v>10543</v>
      </c>
      <c r="AX154" s="54">
        <v>10859</v>
      </c>
      <c r="AY154" s="54">
        <v>11184</v>
      </c>
      <c r="AZ154" s="54">
        <v>11519</v>
      </c>
      <c r="BA154" s="54">
        <v>11864</v>
      </c>
      <c r="BB154" s="54">
        <v>12220</v>
      </c>
      <c r="BC154" s="54">
        <v>12586</v>
      </c>
      <c r="BD154" s="54">
        <v>12963</v>
      </c>
      <c r="BE154" s="54">
        <v>13351</v>
      </c>
      <c r="BF154" s="54">
        <v>13751</v>
      </c>
      <c r="BG154" s="54">
        <v>14163</v>
      </c>
      <c r="BH154" s="54">
        <v>14588</v>
      </c>
      <c r="BI154" s="54">
        <v>15025</v>
      </c>
      <c r="BJ154" s="54">
        <v>15475</v>
      </c>
      <c r="BK154" s="54">
        <v>15938</v>
      </c>
      <c r="BL154" s="54">
        <v>16416</v>
      </c>
      <c r="BM154" s="54">
        <v>16908</v>
      </c>
      <c r="BN154" s="54">
        <v>17415</v>
      </c>
      <c r="BO154" s="54">
        <v>17937</v>
      </c>
      <c r="BP154" s="54">
        <v>18474</v>
      </c>
      <c r="BQ154" s="54">
        <v>19028</v>
      </c>
      <c r="BR154" s="54">
        <v>19598</v>
      </c>
      <c r="BS154" s="54">
        <v>20186</v>
      </c>
      <c r="BT154" s="54">
        <v>20791</v>
      </c>
      <c r="BU154" s="54">
        <v>21415</v>
      </c>
      <c r="BV154" s="54">
        <v>22057</v>
      </c>
      <c r="BW154" s="54">
        <v>22719</v>
      </c>
      <c r="BX154" s="54">
        <v>23400</v>
      </c>
      <c r="BY154" s="54">
        <v>24102</v>
      </c>
      <c r="BZ154" s="54">
        <v>24825</v>
      </c>
      <c r="CA154" s="54">
        <v>25570</v>
      </c>
      <c r="CB154" s="54">
        <v>26336</v>
      </c>
      <c r="CC154" s="54">
        <v>27126</v>
      </c>
      <c r="CD154" s="54">
        <v>27940</v>
      </c>
      <c r="CE154" s="54">
        <v>28777</v>
      </c>
      <c r="CF154" s="54">
        <v>29640</v>
      </c>
      <c r="CG154" s="54">
        <v>30529</v>
      </c>
      <c r="CH154" s="54">
        <v>31444</v>
      </c>
      <c r="CI154" s="54">
        <v>32387</v>
      </c>
      <c r="CJ154" s="54">
        <v>33358</v>
      </c>
      <c r="CK154" s="54">
        <v>34358</v>
      </c>
      <c r="CL154" s="54">
        <v>35387</v>
      </c>
      <c r="CM154" s="54">
        <v>36448</v>
      </c>
      <c r="CN154" s="54">
        <v>37540</v>
      </c>
      <c r="CO154" s="54">
        <v>38665</v>
      </c>
      <c r="CP154" s="54">
        <v>39824</v>
      </c>
      <c r="CQ154" s="54">
        <v>41017</v>
      </c>
      <c r="CR154" s="54">
        <v>42245</v>
      </c>
      <c r="CS154" s="54">
        <v>43510</v>
      </c>
      <c r="CT154" s="54">
        <v>44813</v>
      </c>
      <c r="CU154" s="54">
        <v>46155</v>
      </c>
      <c r="CV154" s="54">
        <v>47536</v>
      </c>
      <c r="CW154" s="54"/>
      <c r="CX154" s="54"/>
      <c r="CY154" s="54"/>
      <c r="CZ154" s="54"/>
      <c r="DA154" s="54"/>
      <c r="DB154" s="54"/>
    </row>
    <row r="155" spans="1:106">
      <c r="A155" s="54">
        <v>7</v>
      </c>
      <c r="B155" s="54">
        <v>553</v>
      </c>
      <c r="C155" s="54">
        <v>1464</v>
      </c>
      <c r="D155" s="54">
        <v>2800</v>
      </c>
      <c r="E155" s="54">
        <v>2884</v>
      </c>
      <c r="F155" s="54">
        <v>2970</v>
      </c>
      <c r="G155" s="54">
        <v>3059</v>
      </c>
      <c r="H155" s="54">
        <v>3151</v>
      </c>
      <c r="I155" s="54">
        <v>3246</v>
      </c>
      <c r="J155" s="54">
        <v>3343</v>
      </c>
      <c r="K155" s="54">
        <v>3443</v>
      </c>
      <c r="L155" s="54">
        <v>3547</v>
      </c>
      <c r="M155" s="54">
        <v>3652</v>
      </c>
      <c r="N155" s="54">
        <v>3760</v>
      </c>
      <c r="O155" s="54">
        <v>3871</v>
      </c>
      <c r="P155" s="54">
        <v>3986</v>
      </c>
      <c r="Q155" s="54">
        <v>4105</v>
      </c>
      <c r="R155" s="54">
        <v>4227</v>
      </c>
      <c r="S155" s="54">
        <v>4353</v>
      </c>
      <c r="T155" s="54">
        <v>4483</v>
      </c>
      <c r="U155" s="54">
        <v>4616</v>
      </c>
      <c r="V155" s="54">
        <v>4754</v>
      </c>
      <c r="W155" s="54">
        <v>4896</v>
      </c>
      <c r="X155" s="54">
        <v>5043</v>
      </c>
      <c r="Y155" s="54">
        <v>5193</v>
      </c>
      <c r="Z155" s="54">
        <v>5349</v>
      </c>
      <c r="AA155" s="54">
        <v>5509</v>
      </c>
      <c r="AB155" s="54">
        <v>5673</v>
      </c>
      <c r="AC155" s="54">
        <v>5843</v>
      </c>
      <c r="AD155" s="54">
        <v>6018</v>
      </c>
      <c r="AE155" s="54">
        <v>6198</v>
      </c>
      <c r="AF155" s="54">
        <v>6383</v>
      </c>
      <c r="AG155" s="54">
        <v>6574</v>
      </c>
      <c r="AH155" s="54">
        <v>6771</v>
      </c>
      <c r="AI155" s="54">
        <v>6973</v>
      </c>
      <c r="AJ155" s="54">
        <v>7182</v>
      </c>
      <c r="AK155" s="54">
        <v>7397</v>
      </c>
      <c r="AL155" s="54">
        <v>7618</v>
      </c>
      <c r="AM155" s="54">
        <v>7846</v>
      </c>
      <c r="AN155" s="54">
        <v>8081</v>
      </c>
      <c r="AO155" s="54">
        <v>8323</v>
      </c>
      <c r="AP155" s="54">
        <v>8572</v>
      </c>
      <c r="AQ155" s="54">
        <v>8829</v>
      </c>
      <c r="AR155" s="54">
        <v>9093</v>
      </c>
      <c r="AS155" s="54">
        <v>9366</v>
      </c>
      <c r="AT155" s="54">
        <v>9646</v>
      </c>
      <c r="AU155" s="54">
        <v>9935</v>
      </c>
      <c r="AV155" s="54">
        <v>10233</v>
      </c>
      <c r="AW155" s="54">
        <v>10539</v>
      </c>
      <c r="AX155" s="54">
        <v>10855</v>
      </c>
      <c r="AY155" s="54">
        <v>11180</v>
      </c>
      <c r="AZ155" s="54">
        <v>11515</v>
      </c>
      <c r="BA155" s="54">
        <v>11859</v>
      </c>
      <c r="BB155" s="54">
        <v>12215</v>
      </c>
      <c r="BC155" s="54">
        <v>12581</v>
      </c>
      <c r="BD155" s="54">
        <v>12958</v>
      </c>
      <c r="BE155" s="54">
        <v>13346</v>
      </c>
      <c r="BF155" s="54">
        <v>13746</v>
      </c>
      <c r="BG155" s="54">
        <v>14157</v>
      </c>
      <c r="BH155" s="54">
        <v>14582</v>
      </c>
      <c r="BI155" s="54">
        <v>15018</v>
      </c>
      <c r="BJ155" s="54">
        <v>15468</v>
      </c>
      <c r="BK155" s="54">
        <v>15932</v>
      </c>
      <c r="BL155" s="54">
        <v>16409</v>
      </c>
      <c r="BM155" s="54">
        <v>16901</v>
      </c>
      <c r="BN155" s="54">
        <v>17408</v>
      </c>
      <c r="BO155" s="54">
        <v>17929</v>
      </c>
      <c r="BP155" s="54">
        <v>18467</v>
      </c>
      <c r="BQ155" s="54">
        <v>19020</v>
      </c>
      <c r="BR155" s="54">
        <v>19590</v>
      </c>
      <c r="BS155" s="54">
        <v>20178</v>
      </c>
      <c r="BT155" s="54">
        <v>20783</v>
      </c>
      <c r="BU155" s="54">
        <v>21407</v>
      </c>
      <c r="BV155" s="54">
        <v>22049</v>
      </c>
      <c r="BW155" s="54">
        <v>22710</v>
      </c>
      <c r="BX155" s="54">
        <v>23391</v>
      </c>
      <c r="BY155" s="54">
        <v>24093</v>
      </c>
      <c r="BZ155" s="54">
        <v>24815</v>
      </c>
      <c r="CA155" s="54">
        <v>25560</v>
      </c>
      <c r="CB155" s="54">
        <v>26326</v>
      </c>
      <c r="CC155" s="54">
        <v>27116</v>
      </c>
      <c r="CD155" s="54">
        <v>27929</v>
      </c>
      <c r="CE155" s="54">
        <v>28766</v>
      </c>
      <c r="CF155" s="54">
        <v>29629</v>
      </c>
      <c r="CG155" s="54">
        <v>30517</v>
      </c>
      <c r="CH155" s="54">
        <v>31432</v>
      </c>
      <c r="CI155" s="54">
        <v>32374</v>
      </c>
      <c r="CJ155" s="54">
        <v>33344</v>
      </c>
      <c r="CK155" s="54">
        <v>34344</v>
      </c>
      <c r="CL155" s="54">
        <v>35373</v>
      </c>
      <c r="CM155" s="54">
        <v>36433</v>
      </c>
      <c r="CN155" s="54">
        <v>37525</v>
      </c>
      <c r="CO155" s="54">
        <v>38649</v>
      </c>
      <c r="CP155" s="54">
        <v>39807</v>
      </c>
      <c r="CQ155" s="54">
        <v>40999</v>
      </c>
      <c r="CR155" s="54">
        <v>42227</v>
      </c>
      <c r="CS155" s="54">
        <v>43491</v>
      </c>
      <c r="CT155" s="54">
        <v>44793</v>
      </c>
      <c r="CU155" s="54">
        <v>46134</v>
      </c>
      <c r="CV155" s="54"/>
      <c r="CW155" s="54"/>
      <c r="CX155" s="54"/>
      <c r="CY155" s="54"/>
      <c r="CZ155" s="54"/>
      <c r="DA155" s="54"/>
      <c r="DB155" s="54"/>
    </row>
    <row r="156" spans="1:106">
      <c r="A156" s="54">
        <v>8</v>
      </c>
      <c r="B156" s="54">
        <v>553</v>
      </c>
      <c r="C156" s="54">
        <v>1464</v>
      </c>
      <c r="D156" s="54">
        <v>2800</v>
      </c>
      <c r="E156" s="54">
        <v>2884</v>
      </c>
      <c r="F156" s="54">
        <v>2970</v>
      </c>
      <c r="G156" s="54">
        <v>3059</v>
      </c>
      <c r="H156" s="54">
        <v>3151</v>
      </c>
      <c r="I156" s="54">
        <v>3246</v>
      </c>
      <c r="J156" s="54">
        <v>3343</v>
      </c>
      <c r="K156" s="54">
        <v>3443</v>
      </c>
      <c r="L156" s="54">
        <v>3545</v>
      </c>
      <c r="M156" s="54">
        <v>3650</v>
      </c>
      <c r="N156" s="54">
        <v>3758</v>
      </c>
      <c r="O156" s="54">
        <v>3870</v>
      </c>
      <c r="P156" s="54">
        <v>3985</v>
      </c>
      <c r="Q156" s="54">
        <v>4103</v>
      </c>
      <c r="R156" s="54">
        <v>4225</v>
      </c>
      <c r="S156" s="54">
        <v>4351</v>
      </c>
      <c r="T156" s="54">
        <v>4481</v>
      </c>
      <c r="U156" s="54">
        <v>4614</v>
      </c>
      <c r="V156" s="54">
        <v>4752</v>
      </c>
      <c r="W156" s="54">
        <v>4894</v>
      </c>
      <c r="X156" s="54">
        <v>5040</v>
      </c>
      <c r="Y156" s="54">
        <v>5191</v>
      </c>
      <c r="Z156" s="54">
        <v>5346</v>
      </c>
      <c r="AA156" s="54">
        <v>5506</v>
      </c>
      <c r="AB156" s="54">
        <v>5671</v>
      </c>
      <c r="AC156" s="54">
        <v>5840</v>
      </c>
      <c r="AD156" s="54">
        <v>6015</v>
      </c>
      <c r="AE156" s="54">
        <v>6195</v>
      </c>
      <c r="AF156" s="54">
        <v>6380</v>
      </c>
      <c r="AG156" s="54">
        <v>6571</v>
      </c>
      <c r="AH156" s="54">
        <v>6768</v>
      </c>
      <c r="AI156" s="54">
        <v>6970</v>
      </c>
      <c r="AJ156" s="54">
        <v>7179</v>
      </c>
      <c r="AK156" s="54">
        <v>7394</v>
      </c>
      <c r="AL156" s="54">
        <v>7615</v>
      </c>
      <c r="AM156" s="54">
        <v>7843</v>
      </c>
      <c r="AN156" s="54">
        <v>8078</v>
      </c>
      <c r="AO156" s="54">
        <v>8320</v>
      </c>
      <c r="AP156" s="54">
        <v>8569</v>
      </c>
      <c r="AQ156" s="54">
        <v>8825</v>
      </c>
      <c r="AR156" s="54">
        <v>9089</v>
      </c>
      <c r="AS156" s="54">
        <v>9362</v>
      </c>
      <c r="AT156" s="54">
        <v>9642</v>
      </c>
      <c r="AU156" s="54">
        <v>9931</v>
      </c>
      <c r="AV156" s="54">
        <v>10228</v>
      </c>
      <c r="AW156" s="54">
        <v>10534</v>
      </c>
      <c r="AX156" s="54">
        <v>10850</v>
      </c>
      <c r="AY156" s="54">
        <v>11175</v>
      </c>
      <c r="AZ156" s="54">
        <v>11509</v>
      </c>
      <c r="BA156" s="54">
        <v>11854</v>
      </c>
      <c r="BB156" s="54">
        <v>12209</v>
      </c>
      <c r="BC156" s="54">
        <v>12575</v>
      </c>
      <c r="BD156" s="54">
        <v>12952</v>
      </c>
      <c r="BE156" s="54">
        <v>13340</v>
      </c>
      <c r="BF156" s="54">
        <v>13739</v>
      </c>
      <c r="BG156" s="54">
        <v>14151</v>
      </c>
      <c r="BH156" s="54">
        <v>14575</v>
      </c>
      <c r="BI156" s="54">
        <v>15012</v>
      </c>
      <c r="BJ156" s="54">
        <v>15462</v>
      </c>
      <c r="BK156" s="54">
        <v>15925</v>
      </c>
      <c r="BL156" s="54">
        <v>16402</v>
      </c>
      <c r="BM156" s="54">
        <v>16894</v>
      </c>
      <c r="BN156" s="54">
        <v>17400</v>
      </c>
      <c r="BO156" s="54">
        <v>17921</v>
      </c>
      <c r="BP156" s="54">
        <v>18458</v>
      </c>
      <c r="BQ156" s="54">
        <v>19012</v>
      </c>
      <c r="BR156" s="54">
        <v>19582</v>
      </c>
      <c r="BS156" s="54">
        <v>20170</v>
      </c>
      <c r="BT156" s="54">
        <v>20775</v>
      </c>
      <c r="BU156" s="54">
        <v>21398</v>
      </c>
      <c r="BV156" s="54">
        <v>22039</v>
      </c>
      <c r="BW156" s="54">
        <v>22700</v>
      </c>
      <c r="BX156" s="54">
        <v>23381</v>
      </c>
      <c r="BY156" s="54">
        <v>24083</v>
      </c>
      <c r="BZ156" s="54">
        <v>24805</v>
      </c>
      <c r="CA156" s="54">
        <v>25549</v>
      </c>
      <c r="CB156" s="54">
        <v>26315</v>
      </c>
      <c r="CC156" s="54">
        <v>27104</v>
      </c>
      <c r="CD156" s="54">
        <v>27917</v>
      </c>
      <c r="CE156" s="54">
        <v>28754</v>
      </c>
      <c r="CF156" s="54">
        <v>29616</v>
      </c>
      <c r="CG156" s="54">
        <v>30503</v>
      </c>
      <c r="CH156" s="54">
        <v>31418</v>
      </c>
      <c r="CI156" s="54">
        <v>32360</v>
      </c>
      <c r="CJ156" s="54">
        <v>33329</v>
      </c>
      <c r="CK156" s="54">
        <v>34328</v>
      </c>
      <c r="CL156" s="54">
        <v>35357</v>
      </c>
      <c r="CM156" s="54">
        <v>36417</v>
      </c>
      <c r="CN156" s="54">
        <v>37508</v>
      </c>
      <c r="CO156" s="54">
        <v>38631</v>
      </c>
      <c r="CP156" s="54">
        <v>39788</v>
      </c>
      <c r="CQ156" s="54">
        <v>40980</v>
      </c>
      <c r="CR156" s="54">
        <v>42207</v>
      </c>
      <c r="CS156" s="54">
        <v>43471</v>
      </c>
      <c r="CT156" s="54">
        <v>44772</v>
      </c>
      <c r="CU156" s="54"/>
      <c r="CV156" s="54"/>
      <c r="CW156" s="54"/>
      <c r="CX156" s="54"/>
      <c r="CY156" s="54"/>
      <c r="CZ156" s="54"/>
      <c r="DA156" s="54"/>
      <c r="DB156" s="54"/>
    </row>
    <row r="157" spans="1:106">
      <c r="A157" s="54">
        <v>9</v>
      </c>
      <c r="B157" s="54">
        <v>553</v>
      </c>
      <c r="C157" s="54">
        <v>1464</v>
      </c>
      <c r="D157" s="54">
        <v>2800</v>
      </c>
      <c r="E157" s="54">
        <v>2884</v>
      </c>
      <c r="F157" s="54">
        <v>2970</v>
      </c>
      <c r="G157" s="54">
        <v>3059</v>
      </c>
      <c r="H157" s="54">
        <v>3151</v>
      </c>
      <c r="I157" s="54">
        <v>3246</v>
      </c>
      <c r="J157" s="54">
        <v>3343</v>
      </c>
      <c r="K157" s="54">
        <v>3442</v>
      </c>
      <c r="L157" s="54">
        <v>3544</v>
      </c>
      <c r="M157" s="54">
        <v>3648</v>
      </c>
      <c r="N157" s="54">
        <v>3756</v>
      </c>
      <c r="O157" s="54">
        <v>3868</v>
      </c>
      <c r="P157" s="54">
        <v>3983</v>
      </c>
      <c r="Q157" s="54">
        <v>4101</v>
      </c>
      <c r="R157" s="54">
        <v>4223</v>
      </c>
      <c r="S157" s="54">
        <v>4349</v>
      </c>
      <c r="T157" s="54">
        <v>4478</v>
      </c>
      <c r="U157" s="54">
        <v>4612</v>
      </c>
      <c r="V157" s="54">
        <v>4750</v>
      </c>
      <c r="W157" s="54">
        <v>4892</v>
      </c>
      <c r="X157" s="54">
        <v>5038</v>
      </c>
      <c r="Y157" s="54">
        <v>5189</v>
      </c>
      <c r="Z157" s="54">
        <v>5344</v>
      </c>
      <c r="AA157" s="54">
        <v>5503</v>
      </c>
      <c r="AB157" s="54">
        <v>5668</v>
      </c>
      <c r="AC157" s="54">
        <v>5838</v>
      </c>
      <c r="AD157" s="54">
        <v>6012</v>
      </c>
      <c r="AE157" s="54">
        <v>6192</v>
      </c>
      <c r="AF157" s="54">
        <v>6377</v>
      </c>
      <c r="AG157" s="54">
        <v>6568</v>
      </c>
      <c r="AH157" s="54">
        <v>6765</v>
      </c>
      <c r="AI157" s="54">
        <v>6967</v>
      </c>
      <c r="AJ157" s="54">
        <v>7175</v>
      </c>
      <c r="AK157" s="54">
        <v>7390</v>
      </c>
      <c r="AL157" s="54">
        <v>7611</v>
      </c>
      <c r="AM157" s="54">
        <v>7839</v>
      </c>
      <c r="AN157" s="54">
        <v>8074</v>
      </c>
      <c r="AO157" s="54">
        <v>8315</v>
      </c>
      <c r="AP157" s="54">
        <v>8564</v>
      </c>
      <c r="AQ157" s="54">
        <v>8821</v>
      </c>
      <c r="AR157" s="54">
        <v>9085</v>
      </c>
      <c r="AS157" s="54">
        <v>9357</v>
      </c>
      <c r="AT157" s="54">
        <v>9637</v>
      </c>
      <c r="AU157" s="54">
        <v>9926</v>
      </c>
      <c r="AV157" s="54">
        <v>10223</v>
      </c>
      <c r="AW157" s="54">
        <v>10529</v>
      </c>
      <c r="AX157" s="54">
        <v>10844</v>
      </c>
      <c r="AY157" s="54">
        <v>11169</v>
      </c>
      <c r="AZ157" s="54">
        <v>11504</v>
      </c>
      <c r="BA157" s="54">
        <v>11848</v>
      </c>
      <c r="BB157" s="54">
        <v>12203</v>
      </c>
      <c r="BC157" s="54">
        <v>12569</v>
      </c>
      <c r="BD157" s="54">
        <v>12945</v>
      </c>
      <c r="BE157" s="54">
        <v>13333</v>
      </c>
      <c r="BF157" s="54">
        <v>13733</v>
      </c>
      <c r="BG157" s="54">
        <v>14144</v>
      </c>
      <c r="BH157" s="54">
        <v>14568</v>
      </c>
      <c r="BI157" s="54">
        <v>15004</v>
      </c>
      <c r="BJ157" s="54">
        <v>15454</v>
      </c>
      <c r="BK157" s="54">
        <v>15917</v>
      </c>
      <c r="BL157" s="54">
        <v>16394</v>
      </c>
      <c r="BM157" s="54">
        <v>16885</v>
      </c>
      <c r="BN157" s="54">
        <v>17391</v>
      </c>
      <c r="BO157" s="54">
        <v>17912</v>
      </c>
      <c r="BP157" s="54">
        <v>18450</v>
      </c>
      <c r="BQ157" s="54">
        <v>19003</v>
      </c>
      <c r="BR157" s="54">
        <v>19573</v>
      </c>
      <c r="BS157" s="54">
        <v>20160</v>
      </c>
      <c r="BT157" s="54">
        <v>20765</v>
      </c>
      <c r="BU157" s="54">
        <v>21388</v>
      </c>
      <c r="BV157" s="54">
        <v>22029</v>
      </c>
      <c r="BW157" s="54">
        <v>22690</v>
      </c>
      <c r="BX157" s="54">
        <v>23370</v>
      </c>
      <c r="BY157" s="54">
        <v>24071</v>
      </c>
      <c r="BZ157" s="54">
        <v>24793</v>
      </c>
      <c r="CA157" s="54">
        <v>25537</v>
      </c>
      <c r="CB157" s="54">
        <v>26302</v>
      </c>
      <c r="CC157" s="54">
        <v>27091</v>
      </c>
      <c r="CD157" s="54">
        <v>27903</v>
      </c>
      <c r="CE157" s="54">
        <v>28740</v>
      </c>
      <c r="CF157" s="54">
        <v>29601</v>
      </c>
      <c r="CG157" s="54">
        <v>30489</v>
      </c>
      <c r="CH157" s="54">
        <v>31403</v>
      </c>
      <c r="CI157" s="54">
        <v>32344</v>
      </c>
      <c r="CJ157" s="54">
        <v>33313</v>
      </c>
      <c r="CK157" s="54">
        <v>34311</v>
      </c>
      <c r="CL157" s="54">
        <v>35340</v>
      </c>
      <c r="CM157" s="54">
        <v>36398</v>
      </c>
      <c r="CN157" s="54">
        <v>37489</v>
      </c>
      <c r="CO157" s="54">
        <v>38612</v>
      </c>
      <c r="CP157" s="54">
        <v>39768</v>
      </c>
      <c r="CQ157" s="54">
        <v>40959</v>
      </c>
      <c r="CR157" s="54">
        <v>42185</v>
      </c>
      <c r="CS157" s="54">
        <v>43448</v>
      </c>
      <c r="CT157" s="54"/>
      <c r="CU157" s="54"/>
      <c r="CV157" s="54"/>
      <c r="CW157" s="54"/>
      <c r="CX157" s="54"/>
      <c r="CY157" s="54"/>
      <c r="CZ157" s="54"/>
      <c r="DA157" s="54"/>
      <c r="DB157" s="54"/>
    </row>
    <row r="158" spans="1:106">
      <c r="A158" s="54">
        <v>10</v>
      </c>
      <c r="B158" s="54">
        <v>553</v>
      </c>
      <c r="C158" s="54">
        <v>1464</v>
      </c>
      <c r="D158" s="54">
        <v>2800</v>
      </c>
      <c r="E158" s="54">
        <v>2884</v>
      </c>
      <c r="F158" s="54">
        <v>2970</v>
      </c>
      <c r="G158" s="54">
        <v>3059</v>
      </c>
      <c r="H158" s="54">
        <v>3151</v>
      </c>
      <c r="I158" s="54">
        <v>3246</v>
      </c>
      <c r="J158" s="54">
        <v>3341</v>
      </c>
      <c r="K158" s="54">
        <v>3440</v>
      </c>
      <c r="L158" s="54">
        <v>3542</v>
      </c>
      <c r="M158" s="54">
        <v>3647</v>
      </c>
      <c r="N158" s="54">
        <v>3755</v>
      </c>
      <c r="O158" s="54">
        <v>3866</v>
      </c>
      <c r="P158" s="54">
        <v>3981</v>
      </c>
      <c r="Q158" s="54">
        <v>4099</v>
      </c>
      <c r="R158" s="54">
        <v>4221</v>
      </c>
      <c r="S158" s="54">
        <v>4346</v>
      </c>
      <c r="T158" s="54">
        <v>4476</v>
      </c>
      <c r="U158" s="54">
        <v>4610</v>
      </c>
      <c r="V158" s="54">
        <v>4747</v>
      </c>
      <c r="W158" s="54">
        <v>4889</v>
      </c>
      <c r="X158" s="54">
        <v>5035</v>
      </c>
      <c r="Y158" s="54">
        <v>5186</v>
      </c>
      <c r="Z158" s="54">
        <v>5341</v>
      </c>
      <c r="AA158" s="54">
        <v>5501</v>
      </c>
      <c r="AB158" s="54">
        <v>5665</v>
      </c>
      <c r="AC158" s="54">
        <v>5834</v>
      </c>
      <c r="AD158" s="54">
        <v>6009</v>
      </c>
      <c r="AE158" s="54">
        <v>6189</v>
      </c>
      <c r="AF158" s="54">
        <v>6374</v>
      </c>
      <c r="AG158" s="54">
        <v>6565</v>
      </c>
      <c r="AH158" s="54">
        <v>6761</v>
      </c>
      <c r="AI158" s="54">
        <v>6963</v>
      </c>
      <c r="AJ158" s="54">
        <v>7172</v>
      </c>
      <c r="AK158" s="54">
        <v>7386</v>
      </c>
      <c r="AL158" s="54">
        <v>7607</v>
      </c>
      <c r="AM158" s="54">
        <v>7835</v>
      </c>
      <c r="AN158" s="54">
        <v>8070</v>
      </c>
      <c r="AO158" s="54">
        <v>8311</v>
      </c>
      <c r="AP158" s="54">
        <v>8560</v>
      </c>
      <c r="AQ158" s="54">
        <v>8816</v>
      </c>
      <c r="AR158" s="54">
        <v>9080</v>
      </c>
      <c r="AS158" s="54">
        <v>9352</v>
      </c>
      <c r="AT158" s="54">
        <v>9632</v>
      </c>
      <c r="AU158" s="54">
        <v>9920</v>
      </c>
      <c r="AV158" s="54">
        <v>10218</v>
      </c>
      <c r="AW158" s="54">
        <v>10524</v>
      </c>
      <c r="AX158" s="54">
        <v>10839</v>
      </c>
      <c r="AY158" s="54">
        <v>11163</v>
      </c>
      <c r="AZ158" s="54">
        <v>11498</v>
      </c>
      <c r="BA158" s="54">
        <v>11842</v>
      </c>
      <c r="BB158" s="54">
        <v>12197</v>
      </c>
      <c r="BC158" s="54">
        <v>12562</v>
      </c>
      <c r="BD158" s="54">
        <v>12939</v>
      </c>
      <c r="BE158" s="54">
        <v>13326</v>
      </c>
      <c r="BF158" s="54">
        <v>13725</v>
      </c>
      <c r="BG158" s="54">
        <v>14137</v>
      </c>
      <c r="BH158" s="54">
        <v>14560</v>
      </c>
      <c r="BI158" s="54">
        <v>14996</v>
      </c>
      <c r="BJ158" s="54">
        <v>15446</v>
      </c>
      <c r="BK158" s="54">
        <v>15909</v>
      </c>
      <c r="BL158" s="54">
        <v>16385</v>
      </c>
      <c r="BM158" s="54">
        <v>16876</v>
      </c>
      <c r="BN158" s="54">
        <v>17382</v>
      </c>
      <c r="BO158" s="54">
        <v>17903</v>
      </c>
      <c r="BP158" s="54">
        <v>18440</v>
      </c>
      <c r="BQ158" s="54">
        <v>18994</v>
      </c>
      <c r="BR158" s="54">
        <v>19563</v>
      </c>
      <c r="BS158" s="54">
        <v>20150</v>
      </c>
      <c r="BT158" s="54">
        <v>20754</v>
      </c>
      <c r="BU158" s="54">
        <v>21377</v>
      </c>
      <c r="BV158" s="54">
        <v>22018</v>
      </c>
      <c r="BW158" s="54">
        <v>22678</v>
      </c>
      <c r="BX158" s="54">
        <v>23358</v>
      </c>
      <c r="BY158" s="54">
        <v>24059</v>
      </c>
      <c r="BZ158" s="54">
        <v>24780</v>
      </c>
      <c r="CA158" s="54">
        <v>25523</v>
      </c>
      <c r="CB158" s="54">
        <v>26289</v>
      </c>
      <c r="CC158" s="54">
        <v>27077</v>
      </c>
      <c r="CD158" s="54">
        <v>27889</v>
      </c>
      <c r="CE158" s="54">
        <v>28725</v>
      </c>
      <c r="CF158" s="54">
        <v>29586</v>
      </c>
      <c r="CG158" s="54">
        <v>30473</v>
      </c>
      <c r="CH158" s="54">
        <v>31386</v>
      </c>
      <c r="CI158" s="54">
        <v>32327</v>
      </c>
      <c r="CJ158" s="54">
        <v>33295</v>
      </c>
      <c r="CK158" s="54">
        <v>34293</v>
      </c>
      <c r="CL158" s="54">
        <v>35321</v>
      </c>
      <c r="CM158" s="54">
        <v>36379</v>
      </c>
      <c r="CN158" s="54">
        <v>37468</v>
      </c>
      <c r="CO158" s="54">
        <v>38590</v>
      </c>
      <c r="CP158" s="54">
        <v>39746</v>
      </c>
      <c r="CQ158" s="54">
        <v>40936</v>
      </c>
      <c r="CR158" s="54">
        <v>42161</v>
      </c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</row>
    <row r="159" spans="1:106">
      <c r="A159" s="54">
        <v>11</v>
      </c>
      <c r="B159" s="54">
        <v>553</v>
      </c>
      <c r="C159" s="54">
        <v>1464</v>
      </c>
      <c r="D159" s="54">
        <v>2800</v>
      </c>
      <c r="E159" s="54">
        <v>2884</v>
      </c>
      <c r="F159" s="54">
        <v>2970</v>
      </c>
      <c r="G159" s="54">
        <v>3059</v>
      </c>
      <c r="H159" s="54">
        <v>3151</v>
      </c>
      <c r="I159" s="54">
        <v>3244</v>
      </c>
      <c r="J159" s="54">
        <v>3340</v>
      </c>
      <c r="K159" s="54">
        <v>3438</v>
      </c>
      <c r="L159" s="54">
        <v>3540</v>
      </c>
      <c r="M159" s="54">
        <v>3644</v>
      </c>
      <c r="N159" s="54">
        <v>3752</v>
      </c>
      <c r="O159" s="54">
        <v>3864</v>
      </c>
      <c r="P159" s="54">
        <v>3978</v>
      </c>
      <c r="Q159" s="54">
        <v>4097</v>
      </c>
      <c r="R159" s="54">
        <v>4218</v>
      </c>
      <c r="S159" s="54">
        <v>4344</v>
      </c>
      <c r="T159" s="54">
        <v>4473</v>
      </c>
      <c r="U159" s="54">
        <v>4607</v>
      </c>
      <c r="V159" s="54">
        <v>4745</v>
      </c>
      <c r="W159" s="54">
        <v>4886</v>
      </c>
      <c r="X159" s="54">
        <v>5032</v>
      </c>
      <c r="Y159" s="54">
        <v>5183</v>
      </c>
      <c r="Z159" s="54">
        <v>5338</v>
      </c>
      <c r="AA159" s="54">
        <v>5497</v>
      </c>
      <c r="AB159" s="54">
        <v>5662</v>
      </c>
      <c r="AC159" s="54">
        <v>5831</v>
      </c>
      <c r="AD159" s="54">
        <v>6006</v>
      </c>
      <c r="AE159" s="54">
        <v>6185</v>
      </c>
      <c r="AF159" s="54">
        <v>6370</v>
      </c>
      <c r="AG159" s="54">
        <v>6561</v>
      </c>
      <c r="AH159" s="54">
        <v>6757</v>
      </c>
      <c r="AI159" s="54">
        <v>6959</v>
      </c>
      <c r="AJ159" s="54">
        <v>7168</v>
      </c>
      <c r="AK159" s="54">
        <v>7382</v>
      </c>
      <c r="AL159" s="54">
        <v>7603</v>
      </c>
      <c r="AM159" s="54">
        <v>7831</v>
      </c>
      <c r="AN159" s="54">
        <v>8065</v>
      </c>
      <c r="AO159" s="54">
        <v>8306</v>
      </c>
      <c r="AP159" s="54">
        <v>8555</v>
      </c>
      <c r="AQ159" s="54">
        <v>8811</v>
      </c>
      <c r="AR159" s="54">
        <v>9075</v>
      </c>
      <c r="AS159" s="54">
        <v>9347</v>
      </c>
      <c r="AT159" s="54">
        <v>9627</v>
      </c>
      <c r="AU159" s="54">
        <v>9915</v>
      </c>
      <c r="AV159" s="54">
        <v>10212</v>
      </c>
      <c r="AW159" s="54">
        <v>10518</v>
      </c>
      <c r="AX159" s="54">
        <v>10833</v>
      </c>
      <c r="AY159" s="54">
        <v>11157</v>
      </c>
      <c r="AZ159" s="54">
        <v>11491</v>
      </c>
      <c r="BA159" s="54">
        <v>11835</v>
      </c>
      <c r="BB159" s="54">
        <v>12190</v>
      </c>
      <c r="BC159" s="54">
        <v>12555</v>
      </c>
      <c r="BD159" s="54">
        <v>12931</v>
      </c>
      <c r="BE159" s="54">
        <v>13319</v>
      </c>
      <c r="BF159" s="54">
        <v>13718</v>
      </c>
      <c r="BG159" s="54">
        <v>14129</v>
      </c>
      <c r="BH159" s="54">
        <v>14552</v>
      </c>
      <c r="BI159" s="54">
        <v>14988</v>
      </c>
      <c r="BJ159" s="54">
        <v>15437</v>
      </c>
      <c r="BK159" s="54">
        <v>15899</v>
      </c>
      <c r="BL159" s="54">
        <v>16376</v>
      </c>
      <c r="BM159" s="54">
        <v>16867</v>
      </c>
      <c r="BN159" s="54">
        <v>17373</v>
      </c>
      <c r="BO159" s="54">
        <v>17894</v>
      </c>
      <c r="BP159" s="54">
        <v>18430</v>
      </c>
      <c r="BQ159" s="54">
        <v>18983</v>
      </c>
      <c r="BR159" s="54">
        <v>19553</v>
      </c>
      <c r="BS159" s="54">
        <v>20139</v>
      </c>
      <c r="BT159" s="54">
        <v>20743</v>
      </c>
      <c r="BU159" s="54">
        <v>21365</v>
      </c>
      <c r="BV159" s="54">
        <v>22006</v>
      </c>
      <c r="BW159" s="54">
        <v>22666</v>
      </c>
      <c r="BX159" s="54">
        <v>23346</v>
      </c>
      <c r="BY159" s="54">
        <v>24046</v>
      </c>
      <c r="BZ159" s="54">
        <v>24767</v>
      </c>
      <c r="CA159" s="54">
        <v>25509</v>
      </c>
      <c r="CB159" s="54">
        <v>26274</v>
      </c>
      <c r="CC159" s="54">
        <v>27062</v>
      </c>
      <c r="CD159" s="54">
        <v>27873</v>
      </c>
      <c r="CE159" s="54">
        <v>28709</v>
      </c>
      <c r="CF159" s="54">
        <v>29569</v>
      </c>
      <c r="CG159" s="54">
        <v>30455</v>
      </c>
      <c r="CH159" s="54">
        <v>31368</v>
      </c>
      <c r="CI159" s="54">
        <v>32308</v>
      </c>
      <c r="CJ159" s="54">
        <v>33276</v>
      </c>
      <c r="CK159" s="54">
        <v>34273</v>
      </c>
      <c r="CL159" s="54">
        <v>35300</v>
      </c>
      <c r="CM159" s="54">
        <v>36357</v>
      </c>
      <c r="CN159" s="54">
        <v>37446</v>
      </c>
      <c r="CO159" s="54">
        <v>38567</v>
      </c>
      <c r="CP159" s="54">
        <v>39722</v>
      </c>
      <c r="CQ159" s="54">
        <v>40911</v>
      </c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</row>
    <row r="160" spans="1:106">
      <c r="A160" s="54">
        <v>12</v>
      </c>
      <c r="B160" s="54">
        <v>553</v>
      </c>
      <c r="C160" s="54">
        <v>1464</v>
      </c>
      <c r="D160" s="54">
        <v>2800</v>
      </c>
      <c r="E160" s="54">
        <v>2884</v>
      </c>
      <c r="F160" s="54">
        <v>2970</v>
      </c>
      <c r="G160" s="54">
        <v>3059</v>
      </c>
      <c r="H160" s="54">
        <v>3149</v>
      </c>
      <c r="I160" s="54">
        <v>3242</v>
      </c>
      <c r="J160" s="54">
        <v>3338</v>
      </c>
      <c r="K160" s="54">
        <v>3436</v>
      </c>
      <c r="L160" s="54">
        <v>3538</v>
      </c>
      <c r="M160" s="54">
        <v>3642</v>
      </c>
      <c r="N160" s="54">
        <v>3750</v>
      </c>
      <c r="O160" s="54">
        <v>3861</v>
      </c>
      <c r="P160" s="54">
        <v>3976</v>
      </c>
      <c r="Q160" s="54">
        <v>4094</v>
      </c>
      <c r="R160" s="54">
        <v>4216</v>
      </c>
      <c r="S160" s="54">
        <v>4341</v>
      </c>
      <c r="T160" s="54">
        <v>4471</v>
      </c>
      <c r="U160" s="54">
        <v>4604</v>
      </c>
      <c r="V160" s="54">
        <v>4742</v>
      </c>
      <c r="W160" s="54">
        <v>4883</v>
      </c>
      <c r="X160" s="54">
        <v>5029</v>
      </c>
      <c r="Y160" s="54">
        <v>5180</v>
      </c>
      <c r="Z160" s="54">
        <v>5335</v>
      </c>
      <c r="AA160" s="54">
        <v>5494</v>
      </c>
      <c r="AB160" s="54">
        <v>5658</v>
      </c>
      <c r="AC160" s="54">
        <v>5828</v>
      </c>
      <c r="AD160" s="54">
        <v>6002</v>
      </c>
      <c r="AE160" s="54">
        <v>6181</v>
      </c>
      <c r="AF160" s="54">
        <v>6366</v>
      </c>
      <c r="AG160" s="54">
        <v>6557</v>
      </c>
      <c r="AH160" s="54">
        <v>6753</v>
      </c>
      <c r="AI160" s="54">
        <v>6955</v>
      </c>
      <c r="AJ160" s="54">
        <v>7163</v>
      </c>
      <c r="AK160" s="54">
        <v>7377</v>
      </c>
      <c r="AL160" s="54">
        <v>7598</v>
      </c>
      <c r="AM160" s="54">
        <v>7826</v>
      </c>
      <c r="AN160" s="54">
        <v>8060</v>
      </c>
      <c r="AO160" s="54">
        <v>8301</v>
      </c>
      <c r="AP160" s="54">
        <v>8550</v>
      </c>
      <c r="AQ160" s="54">
        <v>8806</v>
      </c>
      <c r="AR160" s="54">
        <v>9069</v>
      </c>
      <c r="AS160" s="54">
        <v>9341</v>
      </c>
      <c r="AT160" s="54">
        <v>9621</v>
      </c>
      <c r="AU160" s="54">
        <v>9909</v>
      </c>
      <c r="AV160" s="54">
        <v>10205</v>
      </c>
      <c r="AW160" s="54">
        <v>10511</v>
      </c>
      <c r="AX160" s="54">
        <v>10826</v>
      </c>
      <c r="AY160" s="54">
        <v>11150</v>
      </c>
      <c r="AZ160" s="54">
        <v>11484</v>
      </c>
      <c r="BA160" s="54">
        <v>11828</v>
      </c>
      <c r="BB160" s="54">
        <v>12182</v>
      </c>
      <c r="BC160" s="54">
        <v>12547</v>
      </c>
      <c r="BD160" s="54">
        <v>12923</v>
      </c>
      <c r="BE160" s="54">
        <v>13310</v>
      </c>
      <c r="BF160" s="54">
        <v>13709</v>
      </c>
      <c r="BG160" s="54">
        <v>14120</v>
      </c>
      <c r="BH160" s="54">
        <v>14543</v>
      </c>
      <c r="BI160" s="54">
        <v>14979</v>
      </c>
      <c r="BJ160" s="54">
        <v>15427</v>
      </c>
      <c r="BK160" s="54">
        <v>15890</v>
      </c>
      <c r="BL160" s="54">
        <v>16366</v>
      </c>
      <c r="BM160" s="54">
        <v>16857</v>
      </c>
      <c r="BN160" s="54">
        <v>17362</v>
      </c>
      <c r="BO160" s="54">
        <v>17883</v>
      </c>
      <c r="BP160" s="54">
        <v>18419</v>
      </c>
      <c r="BQ160" s="54">
        <v>18972</v>
      </c>
      <c r="BR160" s="54">
        <v>19541</v>
      </c>
      <c r="BS160" s="54">
        <v>20127</v>
      </c>
      <c r="BT160" s="54">
        <v>20731</v>
      </c>
      <c r="BU160" s="54">
        <v>21352</v>
      </c>
      <c r="BV160" s="54">
        <v>21993</v>
      </c>
      <c r="BW160" s="54">
        <v>22652</v>
      </c>
      <c r="BX160" s="54">
        <v>23332</v>
      </c>
      <c r="BY160" s="54">
        <v>24031</v>
      </c>
      <c r="BZ160" s="54">
        <v>24752</v>
      </c>
      <c r="CA160" s="54">
        <v>25494</v>
      </c>
      <c r="CB160" s="54">
        <v>26258</v>
      </c>
      <c r="CC160" s="54">
        <v>27045</v>
      </c>
      <c r="CD160" s="54">
        <v>27856</v>
      </c>
      <c r="CE160" s="54">
        <v>28691</v>
      </c>
      <c r="CF160" s="54">
        <v>29551</v>
      </c>
      <c r="CG160" s="54">
        <v>30437</v>
      </c>
      <c r="CH160" s="54">
        <v>31349</v>
      </c>
      <c r="CI160" s="54">
        <v>32288</v>
      </c>
      <c r="CJ160" s="54">
        <v>33256</v>
      </c>
      <c r="CK160" s="54">
        <v>34252</v>
      </c>
      <c r="CL160" s="54">
        <v>35278</v>
      </c>
      <c r="CM160" s="54">
        <v>36334</v>
      </c>
      <c r="CN160" s="54">
        <v>37422</v>
      </c>
      <c r="CO160" s="54">
        <v>38543</v>
      </c>
      <c r="CP160" s="54">
        <v>39696</v>
      </c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</row>
    <row r="161" spans="1:106">
      <c r="A161" s="54">
        <v>13</v>
      </c>
      <c r="B161" s="54">
        <v>553</v>
      </c>
      <c r="C161" s="54">
        <v>1464</v>
      </c>
      <c r="D161" s="54">
        <v>2800</v>
      </c>
      <c r="E161" s="54">
        <v>2884</v>
      </c>
      <c r="F161" s="54">
        <v>2970</v>
      </c>
      <c r="G161" s="54">
        <v>3057</v>
      </c>
      <c r="H161" s="54">
        <v>3147</v>
      </c>
      <c r="I161" s="54">
        <v>3240</v>
      </c>
      <c r="J161" s="54">
        <v>3336</v>
      </c>
      <c r="K161" s="54">
        <v>3434</v>
      </c>
      <c r="L161" s="54">
        <v>3535</v>
      </c>
      <c r="M161" s="54">
        <v>3640</v>
      </c>
      <c r="N161" s="54">
        <v>3748</v>
      </c>
      <c r="O161" s="54">
        <v>3859</v>
      </c>
      <c r="P161" s="54">
        <v>3973</v>
      </c>
      <c r="Q161" s="54">
        <v>4091</v>
      </c>
      <c r="R161" s="54">
        <v>4213</v>
      </c>
      <c r="S161" s="54">
        <v>4338</v>
      </c>
      <c r="T161" s="54">
        <v>4468</v>
      </c>
      <c r="U161" s="54">
        <v>4601</v>
      </c>
      <c r="V161" s="54">
        <v>4738</v>
      </c>
      <c r="W161" s="54">
        <v>4880</v>
      </c>
      <c r="X161" s="54">
        <v>5026</v>
      </c>
      <c r="Y161" s="54">
        <v>5176</v>
      </c>
      <c r="Z161" s="54">
        <v>5331</v>
      </c>
      <c r="AA161" s="54">
        <v>5490</v>
      </c>
      <c r="AB161" s="54">
        <v>5655</v>
      </c>
      <c r="AC161" s="54">
        <v>5824</v>
      </c>
      <c r="AD161" s="54">
        <v>5998</v>
      </c>
      <c r="AE161" s="54">
        <v>6177</v>
      </c>
      <c r="AF161" s="54">
        <v>6362</v>
      </c>
      <c r="AG161" s="54">
        <v>6552</v>
      </c>
      <c r="AH161" s="54">
        <v>6748</v>
      </c>
      <c r="AI161" s="54">
        <v>6950</v>
      </c>
      <c r="AJ161" s="54">
        <v>7158</v>
      </c>
      <c r="AK161" s="54">
        <v>7373</v>
      </c>
      <c r="AL161" s="54">
        <v>7593</v>
      </c>
      <c r="AM161" s="54">
        <v>7821</v>
      </c>
      <c r="AN161" s="54">
        <v>8055</v>
      </c>
      <c r="AO161" s="54">
        <v>8296</v>
      </c>
      <c r="AP161" s="54">
        <v>8544</v>
      </c>
      <c r="AQ161" s="54">
        <v>8800</v>
      </c>
      <c r="AR161" s="54">
        <v>9063</v>
      </c>
      <c r="AS161" s="54">
        <v>9335</v>
      </c>
      <c r="AT161" s="54">
        <v>9614</v>
      </c>
      <c r="AU161" s="54">
        <v>9902</v>
      </c>
      <c r="AV161" s="54">
        <v>10199</v>
      </c>
      <c r="AW161" s="54">
        <v>10504</v>
      </c>
      <c r="AX161" s="54">
        <v>10819</v>
      </c>
      <c r="AY161" s="54">
        <v>11143</v>
      </c>
      <c r="AZ161" s="54">
        <v>11476</v>
      </c>
      <c r="BA161" s="54">
        <v>11820</v>
      </c>
      <c r="BB161" s="54">
        <v>12174</v>
      </c>
      <c r="BC161" s="54">
        <v>12539</v>
      </c>
      <c r="BD161" s="54">
        <v>12915</v>
      </c>
      <c r="BE161" s="54">
        <v>13301</v>
      </c>
      <c r="BF161" s="54">
        <v>13700</v>
      </c>
      <c r="BG161" s="54">
        <v>14110</v>
      </c>
      <c r="BH161" s="54">
        <v>14533</v>
      </c>
      <c r="BI161" s="54">
        <v>14969</v>
      </c>
      <c r="BJ161" s="54">
        <v>15417</v>
      </c>
      <c r="BK161" s="54">
        <v>15879</v>
      </c>
      <c r="BL161" s="54">
        <v>16355</v>
      </c>
      <c r="BM161" s="54">
        <v>16846</v>
      </c>
      <c r="BN161" s="54">
        <v>17351</v>
      </c>
      <c r="BO161" s="54">
        <v>17872</v>
      </c>
      <c r="BP161" s="54">
        <v>18408</v>
      </c>
      <c r="BQ161" s="54">
        <v>18960</v>
      </c>
      <c r="BR161" s="54">
        <v>19529</v>
      </c>
      <c r="BS161" s="54">
        <v>20114</v>
      </c>
      <c r="BT161" s="54">
        <v>20717</v>
      </c>
      <c r="BU161" s="54">
        <v>21339</v>
      </c>
      <c r="BV161" s="54">
        <v>21979</v>
      </c>
      <c r="BW161" s="54">
        <v>22638</v>
      </c>
      <c r="BX161" s="54">
        <v>23317</v>
      </c>
      <c r="BY161" s="54">
        <v>24016</v>
      </c>
      <c r="BZ161" s="54">
        <v>24736</v>
      </c>
      <c r="CA161" s="54">
        <v>25477</v>
      </c>
      <c r="CB161" s="54">
        <v>26241</v>
      </c>
      <c r="CC161" s="54">
        <v>27028</v>
      </c>
      <c r="CD161" s="54">
        <v>27838</v>
      </c>
      <c r="CE161" s="54">
        <v>28672</v>
      </c>
      <c r="CF161" s="54">
        <v>29532</v>
      </c>
      <c r="CG161" s="54">
        <v>30417</v>
      </c>
      <c r="CH161" s="54">
        <v>31328</v>
      </c>
      <c r="CI161" s="54">
        <v>32267</v>
      </c>
      <c r="CJ161" s="54">
        <v>33233</v>
      </c>
      <c r="CK161" s="54">
        <v>34229</v>
      </c>
      <c r="CL161" s="54">
        <v>35254</v>
      </c>
      <c r="CM161" s="54">
        <v>36309</v>
      </c>
      <c r="CN161" s="54">
        <v>37396</v>
      </c>
      <c r="CO161" s="54">
        <v>38516</v>
      </c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</row>
    <row r="162" spans="1:106">
      <c r="A162" s="54">
        <v>14</v>
      </c>
      <c r="B162" s="54">
        <v>553</v>
      </c>
      <c r="C162" s="54">
        <v>1464</v>
      </c>
      <c r="D162" s="54">
        <v>2800</v>
      </c>
      <c r="E162" s="54">
        <v>2884</v>
      </c>
      <c r="F162" s="54">
        <v>2968</v>
      </c>
      <c r="G162" s="54">
        <v>3056</v>
      </c>
      <c r="H162" s="54">
        <v>3145</v>
      </c>
      <c r="I162" s="54">
        <v>3238</v>
      </c>
      <c r="J162" s="54">
        <v>3333</v>
      </c>
      <c r="K162" s="54">
        <v>3432</v>
      </c>
      <c r="L162" s="54">
        <v>3533</v>
      </c>
      <c r="M162" s="54">
        <v>3638</v>
      </c>
      <c r="N162" s="54">
        <v>3745</v>
      </c>
      <c r="O162" s="54">
        <v>3856</v>
      </c>
      <c r="P162" s="54">
        <v>3971</v>
      </c>
      <c r="Q162" s="54">
        <v>4089</v>
      </c>
      <c r="R162" s="54">
        <v>4210</v>
      </c>
      <c r="S162" s="54">
        <v>4336</v>
      </c>
      <c r="T162" s="54">
        <v>4465</v>
      </c>
      <c r="U162" s="54">
        <v>4598</v>
      </c>
      <c r="V162" s="54">
        <v>4735</v>
      </c>
      <c r="W162" s="54">
        <v>4877</v>
      </c>
      <c r="X162" s="54">
        <v>5022</v>
      </c>
      <c r="Y162" s="54">
        <v>5173</v>
      </c>
      <c r="Z162" s="54">
        <v>5327</v>
      </c>
      <c r="AA162" s="54">
        <v>5487</v>
      </c>
      <c r="AB162" s="54">
        <v>5651</v>
      </c>
      <c r="AC162" s="54">
        <v>5820</v>
      </c>
      <c r="AD162" s="54">
        <v>5994</v>
      </c>
      <c r="AE162" s="54">
        <v>6173</v>
      </c>
      <c r="AF162" s="54">
        <v>6358</v>
      </c>
      <c r="AG162" s="54">
        <v>6548</v>
      </c>
      <c r="AH162" s="54">
        <v>6744</v>
      </c>
      <c r="AI162" s="54">
        <v>6946</v>
      </c>
      <c r="AJ162" s="54">
        <v>7153</v>
      </c>
      <c r="AK162" s="54">
        <v>7367</v>
      </c>
      <c r="AL162" s="54">
        <v>7588</v>
      </c>
      <c r="AM162" s="54">
        <v>7815</v>
      </c>
      <c r="AN162" s="54">
        <v>8049</v>
      </c>
      <c r="AO162" s="54">
        <v>8290</v>
      </c>
      <c r="AP162" s="54">
        <v>8538</v>
      </c>
      <c r="AQ162" s="54">
        <v>8794</v>
      </c>
      <c r="AR162" s="54">
        <v>9057</v>
      </c>
      <c r="AS162" s="54">
        <v>9328</v>
      </c>
      <c r="AT162" s="54">
        <v>9608</v>
      </c>
      <c r="AU162" s="54">
        <v>9895</v>
      </c>
      <c r="AV162" s="54">
        <v>10192</v>
      </c>
      <c r="AW162" s="54">
        <v>10497</v>
      </c>
      <c r="AX162" s="54">
        <v>10811</v>
      </c>
      <c r="AY162" s="54">
        <v>11135</v>
      </c>
      <c r="AZ162" s="54">
        <v>11468</v>
      </c>
      <c r="BA162" s="54">
        <v>11812</v>
      </c>
      <c r="BB162" s="54">
        <v>12166</v>
      </c>
      <c r="BC162" s="54">
        <v>12530</v>
      </c>
      <c r="BD162" s="54">
        <v>12906</v>
      </c>
      <c r="BE162" s="54">
        <v>13292</v>
      </c>
      <c r="BF162" s="54">
        <v>13690</v>
      </c>
      <c r="BG162" s="54">
        <v>14101</v>
      </c>
      <c r="BH162" s="54">
        <v>14523</v>
      </c>
      <c r="BI162" s="54">
        <v>14958</v>
      </c>
      <c r="BJ162" s="54">
        <v>15406</v>
      </c>
      <c r="BK162" s="54">
        <v>15869</v>
      </c>
      <c r="BL162" s="54">
        <v>16345</v>
      </c>
      <c r="BM162" s="54">
        <v>16835</v>
      </c>
      <c r="BN162" s="54">
        <v>17340</v>
      </c>
      <c r="BO162" s="54">
        <v>17860</v>
      </c>
      <c r="BP162" s="54">
        <v>18395</v>
      </c>
      <c r="BQ162" s="54">
        <v>18947</v>
      </c>
      <c r="BR162" s="54">
        <v>19515</v>
      </c>
      <c r="BS162" s="54">
        <v>20101</v>
      </c>
      <c r="BT162" s="54">
        <v>20704</v>
      </c>
      <c r="BU162" s="54">
        <v>21324</v>
      </c>
      <c r="BV162" s="54">
        <v>21964</v>
      </c>
      <c r="BW162" s="54">
        <v>22623</v>
      </c>
      <c r="BX162" s="54">
        <v>23301</v>
      </c>
      <c r="BY162" s="54">
        <v>23999</v>
      </c>
      <c r="BZ162" s="54">
        <v>24719</v>
      </c>
      <c r="CA162" s="54">
        <v>25460</v>
      </c>
      <c r="CB162" s="54">
        <v>26223</v>
      </c>
      <c r="CC162" s="54">
        <v>27009</v>
      </c>
      <c r="CD162" s="54">
        <v>27819</v>
      </c>
      <c r="CE162" s="54">
        <v>28653</v>
      </c>
      <c r="CF162" s="54">
        <v>29511</v>
      </c>
      <c r="CG162" s="54">
        <v>30395</v>
      </c>
      <c r="CH162" s="54">
        <v>31306</v>
      </c>
      <c r="CI162" s="54">
        <v>32244</v>
      </c>
      <c r="CJ162" s="54">
        <v>33210</v>
      </c>
      <c r="CK162" s="54">
        <v>34204</v>
      </c>
      <c r="CL162" s="54">
        <v>35229</v>
      </c>
      <c r="CM162" s="54">
        <v>36283</v>
      </c>
      <c r="CN162" s="54">
        <v>37369</v>
      </c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</row>
    <row r="163" spans="1:106">
      <c r="A163" s="54">
        <v>15</v>
      </c>
      <c r="B163" s="54">
        <v>553</v>
      </c>
      <c r="C163" s="54">
        <v>1464</v>
      </c>
      <c r="D163" s="54">
        <v>2800</v>
      </c>
      <c r="E163" s="54">
        <v>2882</v>
      </c>
      <c r="F163" s="54">
        <v>2966</v>
      </c>
      <c r="G163" s="54">
        <v>3053</v>
      </c>
      <c r="H163" s="54">
        <v>3143</v>
      </c>
      <c r="I163" s="54">
        <v>3236</v>
      </c>
      <c r="J163" s="54">
        <v>3331</v>
      </c>
      <c r="K163" s="54">
        <v>3429</v>
      </c>
      <c r="L163" s="54">
        <v>3531</v>
      </c>
      <c r="M163" s="54">
        <v>3635</v>
      </c>
      <c r="N163" s="54">
        <v>3743</v>
      </c>
      <c r="O163" s="54">
        <v>3854</v>
      </c>
      <c r="P163" s="54">
        <v>3968</v>
      </c>
      <c r="Q163" s="54">
        <v>4086</v>
      </c>
      <c r="R163" s="54">
        <v>4207</v>
      </c>
      <c r="S163" s="54">
        <v>4332</v>
      </c>
      <c r="T163" s="54">
        <v>4462</v>
      </c>
      <c r="U163" s="54">
        <v>4595</v>
      </c>
      <c r="V163" s="54">
        <v>4732</v>
      </c>
      <c r="W163" s="54">
        <v>4873</v>
      </c>
      <c r="X163" s="54">
        <v>5019</v>
      </c>
      <c r="Y163" s="54">
        <v>5169</v>
      </c>
      <c r="Z163" s="54">
        <v>5323</v>
      </c>
      <c r="AA163" s="54">
        <v>5483</v>
      </c>
      <c r="AB163" s="54">
        <v>5647</v>
      </c>
      <c r="AC163" s="54">
        <v>5815</v>
      </c>
      <c r="AD163" s="54">
        <v>5989</v>
      </c>
      <c r="AE163" s="54">
        <v>6169</v>
      </c>
      <c r="AF163" s="54">
        <v>6353</v>
      </c>
      <c r="AG163" s="54">
        <v>6543</v>
      </c>
      <c r="AH163" s="54">
        <v>6739</v>
      </c>
      <c r="AI163" s="54">
        <v>6941</v>
      </c>
      <c r="AJ163" s="54">
        <v>7148</v>
      </c>
      <c r="AK163" s="54">
        <v>7362</v>
      </c>
      <c r="AL163" s="54">
        <v>7583</v>
      </c>
      <c r="AM163" s="54">
        <v>7809</v>
      </c>
      <c r="AN163" s="54">
        <v>8043</v>
      </c>
      <c r="AO163" s="54">
        <v>8284</v>
      </c>
      <c r="AP163" s="54">
        <v>8532</v>
      </c>
      <c r="AQ163" s="54">
        <v>8787</v>
      </c>
      <c r="AR163" s="54">
        <v>9051</v>
      </c>
      <c r="AS163" s="54">
        <v>9322</v>
      </c>
      <c r="AT163" s="54">
        <v>9601</v>
      </c>
      <c r="AU163" s="54">
        <v>9888</v>
      </c>
      <c r="AV163" s="54">
        <v>10184</v>
      </c>
      <c r="AW163" s="54">
        <v>10489</v>
      </c>
      <c r="AX163" s="54">
        <v>10803</v>
      </c>
      <c r="AY163" s="54">
        <v>11127</v>
      </c>
      <c r="AZ163" s="54">
        <v>11460</v>
      </c>
      <c r="BA163" s="54">
        <v>11804</v>
      </c>
      <c r="BB163" s="54">
        <v>12157</v>
      </c>
      <c r="BC163" s="54">
        <v>12521</v>
      </c>
      <c r="BD163" s="54">
        <v>12896</v>
      </c>
      <c r="BE163" s="54">
        <v>13283</v>
      </c>
      <c r="BF163" s="54">
        <v>13681</v>
      </c>
      <c r="BG163" s="54">
        <v>14090</v>
      </c>
      <c r="BH163" s="54">
        <v>14513</v>
      </c>
      <c r="BI163" s="54">
        <v>14947</v>
      </c>
      <c r="BJ163" s="54">
        <v>15396</v>
      </c>
      <c r="BK163" s="54">
        <v>15858</v>
      </c>
      <c r="BL163" s="54">
        <v>16333</v>
      </c>
      <c r="BM163" s="54">
        <v>16823</v>
      </c>
      <c r="BN163" s="54">
        <v>17328</v>
      </c>
      <c r="BO163" s="54">
        <v>17847</v>
      </c>
      <c r="BP163" s="54">
        <v>18383</v>
      </c>
      <c r="BQ163" s="54">
        <v>18934</v>
      </c>
      <c r="BR163" s="54">
        <v>19502</v>
      </c>
      <c r="BS163" s="54">
        <v>20087</v>
      </c>
      <c r="BT163" s="54">
        <v>20689</v>
      </c>
      <c r="BU163" s="54">
        <v>21310</v>
      </c>
      <c r="BV163" s="54">
        <v>21949</v>
      </c>
      <c r="BW163" s="54">
        <v>22607</v>
      </c>
      <c r="BX163" s="54">
        <v>23284</v>
      </c>
      <c r="BY163" s="54">
        <v>23983</v>
      </c>
      <c r="BZ163" s="54">
        <v>24702</v>
      </c>
      <c r="CA163" s="54">
        <v>25442</v>
      </c>
      <c r="CB163" s="54">
        <v>26205</v>
      </c>
      <c r="CC163" s="54">
        <v>26990</v>
      </c>
      <c r="CD163" s="54">
        <v>27799</v>
      </c>
      <c r="CE163" s="54">
        <v>28632</v>
      </c>
      <c r="CF163" s="54">
        <v>29490</v>
      </c>
      <c r="CG163" s="54">
        <v>30373</v>
      </c>
      <c r="CH163" s="54">
        <v>31283</v>
      </c>
      <c r="CI163" s="54">
        <v>32220</v>
      </c>
      <c r="CJ163" s="54">
        <v>33185</v>
      </c>
      <c r="CK163" s="54">
        <v>34179</v>
      </c>
      <c r="CL163" s="54">
        <v>35202</v>
      </c>
      <c r="CM163" s="54">
        <v>36256</v>
      </c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</row>
    <row r="164" spans="1:106">
      <c r="A164" s="54">
        <v>16</v>
      </c>
      <c r="B164" s="54">
        <v>553</v>
      </c>
      <c r="C164" s="54">
        <v>1464</v>
      </c>
      <c r="D164" s="54">
        <v>2798</v>
      </c>
      <c r="E164" s="54">
        <v>2880</v>
      </c>
      <c r="F164" s="54">
        <v>2964</v>
      </c>
      <c r="G164" s="54">
        <v>3051</v>
      </c>
      <c r="H164" s="54">
        <v>3141</v>
      </c>
      <c r="I164" s="54">
        <v>3233</v>
      </c>
      <c r="J164" s="54">
        <v>3329</v>
      </c>
      <c r="K164" s="54">
        <v>3427</v>
      </c>
      <c r="L164" s="54">
        <v>3528</v>
      </c>
      <c r="M164" s="54">
        <v>3632</v>
      </c>
      <c r="N164" s="54">
        <v>3740</v>
      </c>
      <c r="O164" s="54">
        <v>3851</v>
      </c>
      <c r="P164" s="54">
        <v>3965</v>
      </c>
      <c r="Q164" s="54">
        <v>4083</v>
      </c>
      <c r="R164" s="54">
        <v>4204</v>
      </c>
      <c r="S164" s="54">
        <v>4329</v>
      </c>
      <c r="T164" s="54">
        <v>4458</v>
      </c>
      <c r="U164" s="54">
        <v>4591</v>
      </c>
      <c r="V164" s="54">
        <v>4728</v>
      </c>
      <c r="W164" s="54">
        <v>4870</v>
      </c>
      <c r="X164" s="54">
        <v>5015</v>
      </c>
      <c r="Y164" s="54">
        <v>5165</v>
      </c>
      <c r="Z164" s="54">
        <v>5319</v>
      </c>
      <c r="AA164" s="54">
        <v>5479</v>
      </c>
      <c r="AB164" s="54">
        <v>5642</v>
      </c>
      <c r="AC164" s="54">
        <v>5811</v>
      </c>
      <c r="AD164" s="54">
        <v>5985</v>
      </c>
      <c r="AE164" s="54">
        <v>6164</v>
      </c>
      <c r="AF164" s="54">
        <v>6348</v>
      </c>
      <c r="AG164" s="54">
        <v>6538</v>
      </c>
      <c r="AH164" s="54">
        <v>6734</v>
      </c>
      <c r="AI164" s="54">
        <v>6935</v>
      </c>
      <c r="AJ164" s="54">
        <v>7143</v>
      </c>
      <c r="AK164" s="54">
        <v>7357</v>
      </c>
      <c r="AL164" s="54">
        <v>7577</v>
      </c>
      <c r="AM164" s="54">
        <v>7804</v>
      </c>
      <c r="AN164" s="54">
        <v>8037</v>
      </c>
      <c r="AO164" s="54">
        <v>8278</v>
      </c>
      <c r="AP164" s="54">
        <v>8526</v>
      </c>
      <c r="AQ164" s="54">
        <v>8781</v>
      </c>
      <c r="AR164" s="54">
        <v>9044</v>
      </c>
      <c r="AS164" s="54">
        <v>9315</v>
      </c>
      <c r="AT164" s="54">
        <v>9593</v>
      </c>
      <c r="AU164" s="54">
        <v>9881</v>
      </c>
      <c r="AV164" s="54">
        <v>10177</v>
      </c>
      <c r="AW164" s="54">
        <v>10481</v>
      </c>
      <c r="AX164" s="54">
        <v>10795</v>
      </c>
      <c r="AY164" s="54">
        <v>11119</v>
      </c>
      <c r="AZ164" s="54">
        <v>11452</v>
      </c>
      <c r="BA164" s="54">
        <v>11795</v>
      </c>
      <c r="BB164" s="54">
        <v>12148</v>
      </c>
      <c r="BC164" s="54">
        <v>12512</v>
      </c>
      <c r="BD164" s="54">
        <v>12887</v>
      </c>
      <c r="BE164" s="54">
        <v>13273</v>
      </c>
      <c r="BF164" s="54">
        <v>13670</v>
      </c>
      <c r="BG164" s="54">
        <v>14080</v>
      </c>
      <c r="BH164" s="54">
        <v>14502</v>
      </c>
      <c r="BI164" s="54">
        <v>14937</v>
      </c>
      <c r="BJ164" s="54">
        <v>15385</v>
      </c>
      <c r="BK164" s="54">
        <v>15846</v>
      </c>
      <c r="BL164" s="54">
        <v>16322</v>
      </c>
      <c r="BM164" s="54">
        <v>16811</v>
      </c>
      <c r="BN164" s="54">
        <v>17315</v>
      </c>
      <c r="BO164" s="54">
        <v>17835</v>
      </c>
      <c r="BP164" s="54">
        <v>18370</v>
      </c>
      <c r="BQ164" s="54">
        <v>18920</v>
      </c>
      <c r="BR164" s="54">
        <v>19488</v>
      </c>
      <c r="BS164" s="54">
        <v>20072</v>
      </c>
      <c r="BT164" s="54">
        <v>20674</v>
      </c>
      <c r="BU164" s="54">
        <v>21294</v>
      </c>
      <c r="BV164" s="54">
        <v>21933</v>
      </c>
      <c r="BW164" s="54">
        <v>22590</v>
      </c>
      <c r="BX164" s="54">
        <v>23267</v>
      </c>
      <c r="BY164" s="54">
        <v>23965</v>
      </c>
      <c r="BZ164" s="54">
        <v>24683</v>
      </c>
      <c r="CA164" s="54">
        <v>25423</v>
      </c>
      <c r="CB164" s="54">
        <v>26185</v>
      </c>
      <c r="CC164" s="54">
        <v>26970</v>
      </c>
      <c r="CD164" s="54">
        <v>27778</v>
      </c>
      <c r="CE164" s="54">
        <v>28611</v>
      </c>
      <c r="CF164" s="54">
        <v>29468</v>
      </c>
      <c r="CG164" s="54">
        <v>30351</v>
      </c>
      <c r="CH164" s="54">
        <v>31260</v>
      </c>
      <c r="CI164" s="54">
        <v>32196</v>
      </c>
      <c r="CJ164" s="54">
        <v>33160</v>
      </c>
      <c r="CK164" s="54">
        <v>34153</v>
      </c>
      <c r="CL164" s="54">
        <v>35175</v>
      </c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</row>
    <row r="165" spans="1:106">
      <c r="A165" s="54">
        <v>17</v>
      </c>
      <c r="B165" s="54">
        <v>553</v>
      </c>
      <c r="C165" s="54">
        <v>1463</v>
      </c>
      <c r="D165" s="54">
        <v>2797</v>
      </c>
      <c r="E165" s="54">
        <v>2879</v>
      </c>
      <c r="F165" s="54">
        <v>2963</v>
      </c>
      <c r="G165" s="54">
        <v>3050</v>
      </c>
      <c r="H165" s="54">
        <v>3140</v>
      </c>
      <c r="I165" s="54">
        <v>3232</v>
      </c>
      <c r="J165" s="54">
        <v>3327</v>
      </c>
      <c r="K165" s="54">
        <v>3426</v>
      </c>
      <c r="L165" s="54">
        <v>3527</v>
      </c>
      <c r="M165" s="54">
        <v>3631</v>
      </c>
      <c r="N165" s="54">
        <v>3738</v>
      </c>
      <c r="O165" s="54">
        <v>3849</v>
      </c>
      <c r="P165" s="54">
        <v>3963</v>
      </c>
      <c r="Q165" s="54">
        <v>4081</v>
      </c>
      <c r="R165" s="54">
        <v>4202</v>
      </c>
      <c r="S165" s="54">
        <v>4327</v>
      </c>
      <c r="T165" s="54">
        <v>4456</v>
      </c>
      <c r="U165" s="54">
        <v>4589</v>
      </c>
      <c r="V165" s="54">
        <v>4726</v>
      </c>
      <c r="W165" s="54">
        <v>4868</v>
      </c>
      <c r="X165" s="54">
        <v>5013</v>
      </c>
      <c r="Y165" s="54">
        <v>5163</v>
      </c>
      <c r="Z165" s="54">
        <v>5317</v>
      </c>
      <c r="AA165" s="54">
        <v>5476</v>
      </c>
      <c r="AB165" s="54">
        <v>5640</v>
      </c>
      <c r="AC165" s="54">
        <v>5809</v>
      </c>
      <c r="AD165" s="54">
        <v>5982</v>
      </c>
      <c r="AE165" s="54">
        <v>6161</v>
      </c>
      <c r="AF165" s="54">
        <v>6346</v>
      </c>
      <c r="AG165" s="54">
        <v>6536</v>
      </c>
      <c r="AH165" s="54">
        <v>6731</v>
      </c>
      <c r="AI165" s="54">
        <v>6932</v>
      </c>
      <c r="AJ165" s="54">
        <v>7140</v>
      </c>
      <c r="AK165" s="54">
        <v>7354</v>
      </c>
      <c r="AL165" s="54">
        <v>7574</v>
      </c>
      <c r="AM165" s="54">
        <v>7800</v>
      </c>
      <c r="AN165" s="54">
        <v>8034</v>
      </c>
      <c r="AO165" s="54">
        <v>8274</v>
      </c>
      <c r="AP165" s="54">
        <v>8522</v>
      </c>
      <c r="AQ165" s="54">
        <v>8777</v>
      </c>
      <c r="AR165" s="54">
        <v>9040</v>
      </c>
      <c r="AS165" s="54">
        <v>9311</v>
      </c>
      <c r="AT165" s="54">
        <v>9589</v>
      </c>
      <c r="AU165" s="54">
        <v>9877</v>
      </c>
      <c r="AV165" s="54">
        <v>10172</v>
      </c>
      <c r="AW165" s="54">
        <v>10477</v>
      </c>
      <c r="AX165" s="54">
        <v>10791</v>
      </c>
      <c r="AY165" s="54">
        <v>11114</v>
      </c>
      <c r="AZ165" s="54">
        <v>11447</v>
      </c>
      <c r="BA165" s="54">
        <v>11790</v>
      </c>
      <c r="BB165" s="54">
        <v>12143</v>
      </c>
      <c r="BC165" s="54">
        <v>12507</v>
      </c>
      <c r="BD165" s="54">
        <v>12881</v>
      </c>
      <c r="BE165" s="54">
        <v>13267</v>
      </c>
      <c r="BF165" s="54">
        <v>13665</v>
      </c>
      <c r="BG165" s="54">
        <v>14074</v>
      </c>
      <c r="BH165" s="54">
        <v>14496</v>
      </c>
      <c r="BI165" s="54">
        <v>14931</v>
      </c>
      <c r="BJ165" s="54">
        <v>15379</v>
      </c>
      <c r="BK165" s="54">
        <v>15840</v>
      </c>
      <c r="BL165" s="54">
        <v>16315</v>
      </c>
      <c r="BM165" s="54">
        <v>16805</v>
      </c>
      <c r="BN165" s="54">
        <v>17309</v>
      </c>
      <c r="BO165" s="54">
        <v>17828</v>
      </c>
      <c r="BP165" s="54">
        <v>18362</v>
      </c>
      <c r="BQ165" s="54">
        <v>18913</v>
      </c>
      <c r="BR165" s="54">
        <v>19480</v>
      </c>
      <c r="BS165" s="54">
        <v>20064</v>
      </c>
      <c r="BT165" s="54">
        <v>20666</v>
      </c>
      <c r="BU165" s="54">
        <v>21286</v>
      </c>
      <c r="BV165" s="54">
        <v>21924</v>
      </c>
      <c r="BW165" s="54">
        <v>22581</v>
      </c>
      <c r="BX165" s="54">
        <v>23258</v>
      </c>
      <c r="BY165" s="54">
        <v>23955</v>
      </c>
      <c r="BZ165" s="54">
        <v>24673</v>
      </c>
      <c r="CA165" s="54">
        <v>25413</v>
      </c>
      <c r="CB165" s="54">
        <v>26174</v>
      </c>
      <c r="CC165" s="54">
        <v>26959</v>
      </c>
      <c r="CD165" s="54">
        <v>27767</v>
      </c>
      <c r="CE165" s="54">
        <v>28599</v>
      </c>
      <c r="CF165" s="54">
        <v>29455</v>
      </c>
      <c r="CG165" s="54">
        <v>30338</v>
      </c>
      <c r="CH165" s="54">
        <v>31246</v>
      </c>
      <c r="CI165" s="54">
        <v>32182</v>
      </c>
      <c r="CJ165" s="54">
        <v>33145</v>
      </c>
      <c r="CK165" s="54">
        <v>34137</v>
      </c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</row>
    <row r="166" spans="1:106">
      <c r="A166" s="54">
        <v>18</v>
      </c>
      <c r="B166" s="54">
        <v>552</v>
      </c>
      <c r="C166" s="54">
        <v>1462</v>
      </c>
      <c r="D166" s="54">
        <v>2797</v>
      </c>
      <c r="E166" s="54">
        <v>2879</v>
      </c>
      <c r="F166" s="54">
        <v>2963</v>
      </c>
      <c r="G166" s="54">
        <v>3050</v>
      </c>
      <c r="H166" s="54">
        <v>3140</v>
      </c>
      <c r="I166" s="54">
        <v>3232</v>
      </c>
      <c r="J166" s="54">
        <v>3328</v>
      </c>
      <c r="K166" s="54">
        <v>3426</v>
      </c>
      <c r="L166" s="54">
        <v>3527</v>
      </c>
      <c r="M166" s="54">
        <v>3631</v>
      </c>
      <c r="N166" s="54">
        <v>3739</v>
      </c>
      <c r="O166" s="54">
        <v>3849</v>
      </c>
      <c r="P166" s="54">
        <v>3964</v>
      </c>
      <c r="Q166" s="54">
        <v>4081</v>
      </c>
      <c r="R166" s="54">
        <v>4203</v>
      </c>
      <c r="S166" s="54">
        <v>4328</v>
      </c>
      <c r="T166" s="54">
        <v>4456</v>
      </c>
      <c r="U166" s="54">
        <v>4589</v>
      </c>
      <c r="V166" s="54">
        <v>4726</v>
      </c>
      <c r="W166" s="54">
        <v>4868</v>
      </c>
      <c r="X166" s="54">
        <v>5013</v>
      </c>
      <c r="Y166" s="54">
        <v>5163</v>
      </c>
      <c r="Z166" s="54">
        <v>5317</v>
      </c>
      <c r="AA166" s="54">
        <v>5476</v>
      </c>
      <c r="AB166" s="54">
        <v>5640</v>
      </c>
      <c r="AC166" s="54">
        <v>5809</v>
      </c>
      <c r="AD166" s="54">
        <v>5983</v>
      </c>
      <c r="AE166" s="54">
        <v>6161</v>
      </c>
      <c r="AF166" s="54">
        <v>6346</v>
      </c>
      <c r="AG166" s="54">
        <v>6536</v>
      </c>
      <c r="AH166" s="54">
        <v>6731</v>
      </c>
      <c r="AI166" s="54">
        <v>6933</v>
      </c>
      <c r="AJ166" s="54">
        <v>7140</v>
      </c>
      <c r="AK166" s="54">
        <v>7354</v>
      </c>
      <c r="AL166" s="54">
        <v>7574</v>
      </c>
      <c r="AM166" s="54">
        <v>7800</v>
      </c>
      <c r="AN166" s="54">
        <v>8034</v>
      </c>
      <c r="AO166" s="54">
        <v>8274</v>
      </c>
      <c r="AP166" s="54">
        <v>8522</v>
      </c>
      <c r="AQ166" s="54">
        <v>8777</v>
      </c>
      <c r="AR166" s="54">
        <v>9040</v>
      </c>
      <c r="AS166" s="54">
        <v>9311</v>
      </c>
      <c r="AT166" s="54">
        <v>9590</v>
      </c>
      <c r="AU166" s="54">
        <v>9877</v>
      </c>
      <c r="AV166" s="54">
        <v>10173</v>
      </c>
      <c r="AW166" s="54">
        <v>10477</v>
      </c>
      <c r="AX166" s="54">
        <v>10791</v>
      </c>
      <c r="AY166" s="54">
        <v>11114</v>
      </c>
      <c r="AZ166" s="54">
        <v>11447</v>
      </c>
      <c r="BA166" s="54">
        <v>11790</v>
      </c>
      <c r="BB166" s="54">
        <v>12143</v>
      </c>
      <c r="BC166" s="54">
        <v>12507</v>
      </c>
      <c r="BD166" s="54">
        <v>12881</v>
      </c>
      <c r="BE166" s="54">
        <v>13267</v>
      </c>
      <c r="BF166" s="54">
        <v>13665</v>
      </c>
      <c r="BG166" s="54">
        <v>14075</v>
      </c>
      <c r="BH166" s="54">
        <v>14497</v>
      </c>
      <c r="BI166" s="54">
        <v>14932</v>
      </c>
      <c r="BJ166" s="54">
        <v>15380</v>
      </c>
      <c r="BK166" s="54">
        <v>15841</v>
      </c>
      <c r="BL166" s="54">
        <v>16316</v>
      </c>
      <c r="BM166" s="54">
        <v>16805</v>
      </c>
      <c r="BN166" s="54">
        <v>17309</v>
      </c>
      <c r="BO166" s="54">
        <v>17828</v>
      </c>
      <c r="BP166" s="54">
        <v>18363</v>
      </c>
      <c r="BQ166" s="54">
        <v>18914</v>
      </c>
      <c r="BR166" s="54">
        <v>19481</v>
      </c>
      <c r="BS166" s="54">
        <v>20065</v>
      </c>
      <c r="BT166" s="54">
        <v>20667</v>
      </c>
      <c r="BU166" s="54">
        <v>21286</v>
      </c>
      <c r="BV166" s="54">
        <v>21925</v>
      </c>
      <c r="BW166" s="54">
        <v>22582</v>
      </c>
      <c r="BX166" s="54">
        <v>23259</v>
      </c>
      <c r="BY166" s="54">
        <v>23956</v>
      </c>
      <c r="BZ166" s="54">
        <v>24674</v>
      </c>
      <c r="CA166" s="54">
        <v>25413</v>
      </c>
      <c r="CB166" s="54">
        <v>26175</v>
      </c>
      <c r="CC166" s="54">
        <v>26959</v>
      </c>
      <c r="CD166" s="54">
        <v>27767</v>
      </c>
      <c r="CE166" s="54">
        <v>28599</v>
      </c>
      <c r="CF166" s="54">
        <v>29456</v>
      </c>
      <c r="CG166" s="54">
        <v>30338</v>
      </c>
      <c r="CH166" s="54">
        <v>31246</v>
      </c>
      <c r="CI166" s="54">
        <v>32182</v>
      </c>
      <c r="CJ166" s="54">
        <v>33145</v>
      </c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</row>
    <row r="167" spans="1:106">
      <c r="A167" s="54">
        <v>19</v>
      </c>
      <c r="B167" s="54">
        <v>552</v>
      </c>
      <c r="C167" s="54">
        <v>1462</v>
      </c>
      <c r="D167" s="54">
        <v>2797</v>
      </c>
      <c r="E167" s="54">
        <v>2879</v>
      </c>
      <c r="F167" s="54">
        <v>2963</v>
      </c>
      <c r="G167" s="54">
        <v>3050</v>
      </c>
      <c r="H167" s="54">
        <v>3140</v>
      </c>
      <c r="I167" s="54">
        <v>3232</v>
      </c>
      <c r="J167" s="54">
        <v>3328</v>
      </c>
      <c r="K167" s="54">
        <v>3426</v>
      </c>
      <c r="L167" s="54">
        <v>3527</v>
      </c>
      <c r="M167" s="54">
        <v>3631</v>
      </c>
      <c r="N167" s="54">
        <v>3738</v>
      </c>
      <c r="O167" s="54">
        <v>3849</v>
      </c>
      <c r="P167" s="54">
        <v>3963</v>
      </c>
      <c r="Q167" s="54">
        <v>4081</v>
      </c>
      <c r="R167" s="54">
        <v>4202</v>
      </c>
      <c r="S167" s="54">
        <v>4327</v>
      </c>
      <c r="T167" s="54">
        <v>4456</v>
      </c>
      <c r="U167" s="54">
        <v>4589</v>
      </c>
      <c r="V167" s="54">
        <v>4726</v>
      </c>
      <c r="W167" s="54">
        <v>4867</v>
      </c>
      <c r="X167" s="54">
        <v>5013</v>
      </c>
      <c r="Y167" s="54">
        <v>5163</v>
      </c>
      <c r="Z167" s="54">
        <v>5317</v>
      </c>
      <c r="AA167" s="54">
        <v>5476</v>
      </c>
      <c r="AB167" s="54">
        <v>5640</v>
      </c>
      <c r="AC167" s="54">
        <v>5808</v>
      </c>
      <c r="AD167" s="54">
        <v>5982</v>
      </c>
      <c r="AE167" s="54">
        <v>6161</v>
      </c>
      <c r="AF167" s="54">
        <v>6345</v>
      </c>
      <c r="AG167" s="54">
        <v>6535</v>
      </c>
      <c r="AH167" s="54">
        <v>6731</v>
      </c>
      <c r="AI167" s="54">
        <v>6932</v>
      </c>
      <c r="AJ167" s="54">
        <v>7139</v>
      </c>
      <c r="AK167" s="54">
        <v>7353</v>
      </c>
      <c r="AL167" s="54">
        <v>7573</v>
      </c>
      <c r="AM167" s="54">
        <v>7800</v>
      </c>
      <c r="AN167" s="54">
        <v>8033</v>
      </c>
      <c r="AO167" s="54">
        <v>8274</v>
      </c>
      <c r="AP167" s="54">
        <v>8522</v>
      </c>
      <c r="AQ167" s="54">
        <v>8777</v>
      </c>
      <c r="AR167" s="54">
        <v>9039</v>
      </c>
      <c r="AS167" s="54">
        <v>9310</v>
      </c>
      <c r="AT167" s="54">
        <v>9589</v>
      </c>
      <c r="AU167" s="54">
        <v>9876</v>
      </c>
      <c r="AV167" s="54">
        <v>10172</v>
      </c>
      <c r="AW167" s="54">
        <v>10476</v>
      </c>
      <c r="AX167" s="54">
        <v>10790</v>
      </c>
      <c r="AY167" s="54">
        <v>11113</v>
      </c>
      <c r="AZ167" s="54">
        <v>11446</v>
      </c>
      <c r="BA167" s="54">
        <v>11789</v>
      </c>
      <c r="BB167" s="54">
        <v>12142</v>
      </c>
      <c r="BC167" s="54">
        <v>12506</v>
      </c>
      <c r="BD167" s="54">
        <v>12880</v>
      </c>
      <c r="BE167" s="54">
        <v>13266</v>
      </c>
      <c r="BF167" s="54">
        <v>13664</v>
      </c>
      <c r="BG167" s="54">
        <v>14074</v>
      </c>
      <c r="BH167" s="54">
        <v>14496</v>
      </c>
      <c r="BI167" s="54">
        <v>14931</v>
      </c>
      <c r="BJ167" s="54">
        <v>15379</v>
      </c>
      <c r="BK167" s="54">
        <v>15840</v>
      </c>
      <c r="BL167" s="54">
        <v>16315</v>
      </c>
      <c r="BM167" s="54">
        <v>16804</v>
      </c>
      <c r="BN167" s="54">
        <v>17308</v>
      </c>
      <c r="BO167" s="54">
        <v>17828</v>
      </c>
      <c r="BP167" s="54">
        <v>18362</v>
      </c>
      <c r="BQ167" s="54">
        <v>18913</v>
      </c>
      <c r="BR167" s="54">
        <v>19480</v>
      </c>
      <c r="BS167" s="54">
        <v>20064</v>
      </c>
      <c r="BT167" s="54">
        <v>20666</v>
      </c>
      <c r="BU167" s="54">
        <v>21285</v>
      </c>
      <c r="BV167" s="54">
        <v>21923</v>
      </c>
      <c r="BW167" s="54">
        <v>22580</v>
      </c>
      <c r="BX167" s="54">
        <v>23257</v>
      </c>
      <c r="BY167" s="54">
        <v>23954</v>
      </c>
      <c r="BZ167" s="54">
        <v>24672</v>
      </c>
      <c r="CA167" s="54">
        <v>25412</v>
      </c>
      <c r="CB167" s="54">
        <v>26173</v>
      </c>
      <c r="CC167" s="54">
        <v>26957</v>
      </c>
      <c r="CD167" s="54">
        <v>27765</v>
      </c>
      <c r="CE167" s="54">
        <v>28596</v>
      </c>
      <c r="CF167" s="54">
        <v>29453</v>
      </c>
      <c r="CG167" s="54">
        <v>30335</v>
      </c>
      <c r="CH167" s="54">
        <v>31243</v>
      </c>
      <c r="CI167" s="54">
        <v>32178</v>
      </c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</row>
    <row r="168" spans="1:106">
      <c r="A168" s="54">
        <v>20</v>
      </c>
      <c r="B168" s="54">
        <v>552</v>
      </c>
      <c r="C168" s="54">
        <v>1462</v>
      </c>
      <c r="D168" s="54">
        <v>2797</v>
      </c>
      <c r="E168" s="54">
        <v>2879</v>
      </c>
      <c r="F168" s="54">
        <v>2963</v>
      </c>
      <c r="G168" s="54">
        <v>3050</v>
      </c>
      <c r="H168" s="54">
        <v>3140</v>
      </c>
      <c r="I168" s="54">
        <v>3232</v>
      </c>
      <c r="J168" s="54">
        <v>3327</v>
      </c>
      <c r="K168" s="54">
        <v>3426</v>
      </c>
      <c r="L168" s="54">
        <v>3527</v>
      </c>
      <c r="M168" s="54">
        <v>3631</v>
      </c>
      <c r="N168" s="54">
        <v>3738</v>
      </c>
      <c r="O168" s="54">
        <v>3849</v>
      </c>
      <c r="P168" s="54">
        <v>3963</v>
      </c>
      <c r="Q168" s="54">
        <v>4081</v>
      </c>
      <c r="R168" s="54">
        <v>4202</v>
      </c>
      <c r="S168" s="54">
        <v>4327</v>
      </c>
      <c r="T168" s="54">
        <v>4456</v>
      </c>
      <c r="U168" s="54">
        <v>4589</v>
      </c>
      <c r="V168" s="54">
        <v>4726</v>
      </c>
      <c r="W168" s="54">
        <v>4867</v>
      </c>
      <c r="X168" s="54">
        <v>5012</v>
      </c>
      <c r="Y168" s="54">
        <v>5162</v>
      </c>
      <c r="Z168" s="54">
        <v>5316</v>
      </c>
      <c r="AA168" s="54">
        <v>5475</v>
      </c>
      <c r="AB168" s="54">
        <v>5639</v>
      </c>
      <c r="AC168" s="54">
        <v>5808</v>
      </c>
      <c r="AD168" s="54">
        <v>5982</v>
      </c>
      <c r="AE168" s="54">
        <v>6160</v>
      </c>
      <c r="AF168" s="54">
        <v>6345</v>
      </c>
      <c r="AG168" s="54">
        <v>6535</v>
      </c>
      <c r="AH168" s="54">
        <v>6730</v>
      </c>
      <c r="AI168" s="54">
        <v>6931</v>
      </c>
      <c r="AJ168" s="54">
        <v>7139</v>
      </c>
      <c r="AK168" s="54">
        <v>7352</v>
      </c>
      <c r="AL168" s="54">
        <v>7573</v>
      </c>
      <c r="AM168" s="54">
        <v>7799</v>
      </c>
      <c r="AN168" s="54">
        <v>8033</v>
      </c>
      <c r="AO168" s="54">
        <v>8273</v>
      </c>
      <c r="AP168" s="54">
        <v>8521</v>
      </c>
      <c r="AQ168" s="54">
        <v>8776</v>
      </c>
      <c r="AR168" s="54">
        <v>9039</v>
      </c>
      <c r="AS168" s="54">
        <v>9309</v>
      </c>
      <c r="AT168" s="54">
        <v>9588</v>
      </c>
      <c r="AU168" s="54">
        <v>9875</v>
      </c>
      <c r="AV168" s="54">
        <v>10171</v>
      </c>
      <c r="AW168" s="54">
        <v>10475</v>
      </c>
      <c r="AX168" s="54">
        <v>10789</v>
      </c>
      <c r="AY168" s="54">
        <v>11112</v>
      </c>
      <c r="AZ168" s="54">
        <v>11445</v>
      </c>
      <c r="BA168" s="54">
        <v>11788</v>
      </c>
      <c r="BB168" s="54">
        <v>12141</v>
      </c>
      <c r="BC168" s="54">
        <v>12505</v>
      </c>
      <c r="BD168" s="54">
        <v>12879</v>
      </c>
      <c r="BE168" s="54">
        <v>13265</v>
      </c>
      <c r="BF168" s="54">
        <v>13663</v>
      </c>
      <c r="BG168" s="54">
        <v>14073</v>
      </c>
      <c r="BH168" s="54">
        <v>14495</v>
      </c>
      <c r="BI168" s="54">
        <v>14930</v>
      </c>
      <c r="BJ168" s="54">
        <v>15378</v>
      </c>
      <c r="BK168" s="54">
        <v>15839</v>
      </c>
      <c r="BL168" s="54">
        <v>16314</v>
      </c>
      <c r="BM168" s="54">
        <v>16804</v>
      </c>
      <c r="BN168" s="54">
        <v>17307</v>
      </c>
      <c r="BO168" s="54">
        <v>17826</v>
      </c>
      <c r="BP168" s="54">
        <v>18361</v>
      </c>
      <c r="BQ168" s="54">
        <v>18912</v>
      </c>
      <c r="BR168" s="54">
        <v>19479</v>
      </c>
      <c r="BS168" s="54">
        <v>20063</v>
      </c>
      <c r="BT168" s="54">
        <v>20664</v>
      </c>
      <c r="BU168" s="54">
        <v>21284</v>
      </c>
      <c r="BV168" s="54">
        <v>21922</v>
      </c>
      <c r="BW168" s="54">
        <v>22579</v>
      </c>
      <c r="BX168" s="54">
        <v>23255</v>
      </c>
      <c r="BY168" s="54">
        <v>23952</v>
      </c>
      <c r="BZ168" s="54">
        <v>24670</v>
      </c>
      <c r="CA168" s="54">
        <v>25409</v>
      </c>
      <c r="CB168" s="54">
        <v>26171</v>
      </c>
      <c r="CC168" s="54">
        <v>26955</v>
      </c>
      <c r="CD168" s="54">
        <v>27762</v>
      </c>
      <c r="CE168" s="54">
        <v>28594</v>
      </c>
      <c r="CF168" s="54">
        <v>29450</v>
      </c>
      <c r="CG168" s="54">
        <v>30331</v>
      </c>
      <c r="CH168" s="54">
        <v>31239</v>
      </c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</row>
    <row r="169" spans="1:106">
      <c r="A169" s="54">
        <v>21</v>
      </c>
      <c r="B169" s="54">
        <v>552</v>
      </c>
      <c r="C169" s="54">
        <v>1462</v>
      </c>
      <c r="D169" s="54">
        <v>2797</v>
      </c>
      <c r="E169" s="54">
        <v>2879</v>
      </c>
      <c r="F169" s="54">
        <v>2963</v>
      </c>
      <c r="G169" s="54">
        <v>3050</v>
      </c>
      <c r="H169" s="54">
        <v>3140</v>
      </c>
      <c r="I169" s="54">
        <v>3232</v>
      </c>
      <c r="J169" s="54">
        <v>3327</v>
      </c>
      <c r="K169" s="54">
        <v>3425</v>
      </c>
      <c r="L169" s="54">
        <v>3526</v>
      </c>
      <c r="M169" s="54">
        <v>3631</v>
      </c>
      <c r="N169" s="54">
        <v>3738</v>
      </c>
      <c r="O169" s="54">
        <v>3849</v>
      </c>
      <c r="P169" s="54">
        <v>3963</v>
      </c>
      <c r="Q169" s="54">
        <v>4080</v>
      </c>
      <c r="R169" s="54">
        <v>4202</v>
      </c>
      <c r="S169" s="54">
        <v>4327</v>
      </c>
      <c r="T169" s="54">
        <v>4455</v>
      </c>
      <c r="U169" s="54">
        <v>4588</v>
      </c>
      <c r="V169" s="54">
        <v>4725</v>
      </c>
      <c r="W169" s="54">
        <v>4866</v>
      </c>
      <c r="X169" s="54">
        <v>5012</v>
      </c>
      <c r="Y169" s="54">
        <v>5162</v>
      </c>
      <c r="Z169" s="54">
        <v>5316</v>
      </c>
      <c r="AA169" s="54">
        <v>5475</v>
      </c>
      <c r="AB169" s="54">
        <v>5639</v>
      </c>
      <c r="AC169" s="54">
        <v>5807</v>
      </c>
      <c r="AD169" s="54">
        <v>5981</v>
      </c>
      <c r="AE169" s="54">
        <v>6160</v>
      </c>
      <c r="AF169" s="54">
        <v>6344</v>
      </c>
      <c r="AG169" s="54">
        <v>6534</v>
      </c>
      <c r="AH169" s="54">
        <v>6730</v>
      </c>
      <c r="AI169" s="54">
        <v>6931</v>
      </c>
      <c r="AJ169" s="54">
        <v>7138</v>
      </c>
      <c r="AK169" s="54">
        <v>7352</v>
      </c>
      <c r="AL169" s="54">
        <v>7572</v>
      </c>
      <c r="AM169" s="54">
        <v>7799</v>
      </c>
      <c r="AN169" s="54">
        <v>8032</v>
      </c>
      <c r="AO169" s="54">
        <v>8273</v>
      </c>
      <c r="AP169" s="54">
        <v>8520</v>
      </c>
      <c r="AQ169" s="54">
        <v>8775</v>
      </c>
      <c r="AR169" s="54">
        <v>9038</v>
      </c>
      <c r="AS169" s="54">
        <v>9309</v>
      </c>
      <c r="AT169" s="54">
        <v>9587</v>
      </c>
      <c r="AU169" s="54">
        <v>9874</v>
      </c>
      <c r="AV169" s="54">
        <v>10170</v>
      </c>
      <c r="AW169" s="54">
        <v>10475</v>
      </c>
      <c r="AX169" s="54">
        <v>10788</v>
      </c>
      <c r="AY169" s="54">
        <v>11112</v>
      </c>
      <c r="AZ169" s="54">
        <v>11444</v>
      </c>
      <c r="BA169" s="54">
        <v>11787</v>
      </c>
      <c r="BB169" s="54">
        <v>12140</v>
      </c>
      <c r="BC169" s="54">
        <v>12504</v>
      </c>
      <c r="BD169" s="54">
        <v>12879</v>
      </c>
      <c r="BE169" s="54">
        <v>13265</v>
      </c>
      <c r="BF169" s="54">
        <v>13663</v>
      </c>
      <c r="BG169" s="54">
        <v>14073</v>
      </c>
      <c r="BH169" s="54">
        <v>14495</v>
      </c>
      <c r="BI169" s="54">
        <v>14930</v>
      </c>
      <c r="BJ169" s="54">
        <v>15378</v>
      </c>
      <c r="BK169" s="54">
        <v>15839</v>
      </c>
      <c r="BL169" s="54">
        <v>16314</v>
      </c>
      <c r="BM169" s="54">
        <v>16803</v>
      </c>
      <c r="BN169" s="54">
        <v>17307</v>
      </c>
      <c r="BO169" s="54">
        <v>17826</v>
      </c>
      <c r="BP169" s="54">
        <v>18360</v>
      </c>
      <c r="BQ169" s="54">
        <v>18911</v>
      </c>
      <c r="BR169" s="54">
        <v>19478</v>
      </c>
      <c r="BS169" s="54">
        <v>20062</v>
      </c>
      <c r="BT169" s="54">
        <v>20663</v>
      </c>
      <c r="BU169" s="54">
        <v>21283</v>
      </c>
      <c r="BV169" s="54">
        <v>21921</v>
      </c>
      <c r="BW169" s="54">
        <v>22578</v>
      </c>
      <c r="BX169" s="54">
        <v>23254</v>
      </c>
      <c r="BY169" s="54">
        <v>23951</v>
      </c>
      <c r="BZ169" s="54">
        <v>24669</v>
      </c>
      <c r="CA169" s="54">
        <v>25408</v>
      </c>
      <c r="CB169" s="54">
        <v>26169</v>
      </c>
      <c r="CC169" s="54">
        <v>26953</v>
      </c>
      <c r="CD169" s="54">
        <v>27760</v>
      </c>
      <c r="CE169" s="54">
        <v>28591</v>
      </c>
      <c r="CF169" s="54">
        <v>29447</v>
      </c>
      <c r="CG169" s="54">
        <v>30329</v>
      </c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</row>
    <row r="170" spans="1:106">
      <c r="A170" s="54">
        <v>22</v>
      </c>
      <c r="B170" s="54">
        <v>552</v>
      </c>
      <c r="C170" s="54">
        <v>1462</v>
      </c>
      <c r="D170" s="54">
        <v>2797</v>
      </c>
      <c r="E170" s="54">
        <v>2879</v>
      </c>
      <c r="F170" s="54">
        <v>2963</v>
      </c>
      <c r="G170" s="54">
        <v>3050</v>
      </c>
      <c r="H170" s="54">
        <v>3140</v>
      </c>
      <c r="I170" s="54">
        <v>3232</v>
      </c>
      <c r="J170" s="54">
        <v>3327</v>
      </c>
      <c r="K170" s="54">
        <v>3425</v>
      </c>
      <c r="L170" s="54">
        <v>3526</v>
      </c>
      <c r="M170" s="54">
        <v>3630</v>
      </c>
      <c r="N170" s="54">
        <v>3738</v>
      </c>
      <c r="O170" s="54">
        <v>3848</v>
      </c>
      <c r="P170" s="54">
        <v>3962</v>
      </c>
      <c r="Q170" s="54">
        <v>4080</v>
      </c>
      <c r="R170" s="54">
        <v>4201</v>
      </c>
      <c r="S170" s="54">
        <v>4326</v>
      </c>
      <c r="T170" s="54">
        <v>4455</v>
      </c>
      <c r="U170" s="54">
        <v>4588</v>
      </c>
      <c r="V170" s="54">
        <v>4725</v>
      </c>
      <c r="W170" s="54">
        <v>4866</v>
      </c>
      <c r="X170" s="54">
        <v>5012</v>
      </c>
      <c r="Y170" s="54">
        <v>5162</v>
      </c>
      <c r="Z170" s="54">
        <v>5316</v>
      </c>
      <c r="AA170" s="54">
        <v>5475</v>
      </c>
      <c r="AB170" s="54">
        <v>5639</v>
      </c>
      <c r="AC170" s="54">
        <v>5807</v>
      </c>
      <c r="AD170" s="54">
        <v>5981</v>
      </c>
      <c r="AE170" s="54">
        <v>6160</v>
      </c>
      <c r="AF170" s="54">
        <v>6344</v>
      </c>
      <c r="AG170" s="54">
        <v>6534</v>
      </c>
      <c r="AH170" s="54">
        <v>6729</v>
      </c>
      <c r="AI170" s="54">
        <v>6931</v>
      </c>
      <c r="AJ170" s="54">
        <v>7138</v>
      </c>
      <c r="AK170" s="54">
        <v>7352</v>
      </c>
      <c r="AL170" s="54">
        <v>7572</v>
      </c>
      <c r="AM170" s="54">
        <v>7798</v>
      </c>
      <c r="AN170" s="54">
        <v>8032</v>
      </c>
      <c r="AO170" s="54">
        <v>8272</v>
      </c>
      <c r="AP170" s="54">
        <v>8520</v>
      </c>
      <c r="AQ170" s="54">
        <v>8775</v>
      </c>
      <c r="AR170" s="54">
        <v>9038</v>
      </c>
      <c r="AS170" s="54">
        <v>9308</v>
      </c>
      <c r="AT170" s="54">
        <v>9587</v>
      </c>
      <c r="AU170" s="54">
        <v>9874</v>
      </c>
      <c r="AV170" s="54">
        <v>10170</v>
      </c>
      <c r="AW170" s="54">
        <v>10474</v>
      </c>
      <c r="AX170" s="54">
        <v>10788</v>
      </c>
      <c r="AY170" s="54">
        <v>11111</v>
      </c>
      <c r="AZ170" s="54">
        <v>11444</v>
      </c>
      <c r="BA170" s="54">
        <v>11787</v>
      </c>
      <c r="BB170" s="54">
        <v>12140</v>
      </c>
      <c r="BC170" s="54">
        <v>12504</v>
      </c>
      <c r="BD170" s="54">
        <v>12879</v>
      </c>
      <c r="BE170" s="54">
        <v>13265</v>
      </c>
      <c r="BF170" s="54">
        <v>13663</v>
      </c>
      <c r="BG170" s="54">
        <v>14073</v>
      </c>
      <c r="BH170" s="54">
        <v>14495</v>
      </c>
      <c r="BI170" s="54">
        <v>14930</v>
      </c>
      <c r="BJ170" s="54">
        <v>15377</v>
      </c>
      <c r="BK170" s="54">
        <v>15839</v>
      </c>
      <c r="BL170" s="54">
        <v>16314</v>
      </c>
      <c r="BM170" s="54">
        <v>16803</v>
      </c>
      <c r="BN170" s="54">
        <v>17307</v>
      </c>
      <c r="BO170" s="54">
        <v>17826</v>
      </c>
      <c r="BP170" s="54">
        <v>18360</v>
      </c>
      <c r="BQ170" s="54">
        <v>18911</v>
      </c>
      <c r="BR170" s="54">
        <v>19478</v>
      </c>
      <c r="BS170" s="54">
        <v>20062</v>
      </c>
      <c r="BT170" s="54">
        <v>20663</v>
      </c>
      <c r="BU170" s="54">
        <v>21282</v>
      </c>
      <c r="BV170" s="54">
        <v>21920</v>
      </c>
      <c r="BW170" s="54">
        <v>22577</v>
      </c>
      <c r="BX170" s="54">
        <v>23254</v>
      </c>
      <c r="BY170" s="54">
        <v>23950</v>
      </c>
      <c r="BZ170" s="54">
        <v>24668</v>
      </c>
      <c r="CA170" s="54">
        <v>25407</v>
      </c>
      <c r="CB170" s="54">
        <v>26168</v>
      </c>
      <c r="CC170" s="54">
        <v>26952</v>
      </c>
      <c r="CD170" s="54">
        <v>27759</v>
      </c>
      <c r="CE170" s="54">
        <v>28590</v>
      </c>
      <c r="CF170" s="54">
        <v>29446</v>
      </c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</row>
    <row r="171" spans="1:106">
      <c r="A171" s="54">
        <v>23</v>
      </c>
      <c r="B171" s="54">
        <v>552</v>
      </c>
      <c r="C171" s="54">
        <v>1462</v>
      </c>
      <c r="D171" s="54">
        <v>2797</v>
      </c>
      <c r="E171" s="54">
        <v>2879</v>
      </c>
      <c r="F171" s="54">
        <v>2963</v>
      </c>
      <c r="G171" s="54">
        <v>3050</v>
      </c>
      <c r="H171" s="54">
        <v>3140</v>
      </c>
      <c r="I171" s="54">
        <v>3232</v>
      </c>
      <c r="J171" s="54">
        <v>3327</v>
      </c>
      <c r="K171" s="54">
        <v>3425</v>
      </c>
      <c r="L171" s="54">
        <v>3526</v>
      </c>
      <c r="M171" s="54">
        <v>3630</v>
      </c>
      <c r="N171" s="54">
        <v>3738</v>
      </c>
      <c r="O171" s="54">
        <v>3848</v>
      </c>
      <c r="P171" s="54">
        <v>3962</v>
      </c>
      <c r="Q171" s="54">
        <v>4080</v>
      </c>
      <c r="R171" s="54">
        <v>4201</v>
      </c>
      <c r="S171" s="54">
        <v>4326</v>
      </c>
      <c r="T171" s="54">
        <v>4455</v>
      </c>
      <c r="U171" s="54">
        <v>4588</v>
      </c>
      <c r="V171" s="54">
        <v>4725</v>
      </c>
      <c r="W171" s="54">
        <v>4866</v>
      </c>
      <c r="X171" s="54">
        <v>5012</v>
      </c>
      <c r="Y171" s="54">
        <v>5162</v>
      </c>
      <c r="Z171" s="54">
        <v>5316</v>
      </c>
      <c r="AA171" s="54">
        <v>5475</v>
      </c>
      <c r="AB171" s="54">
        <v>5639</v>
      </c>
      <c r="AC171" s="54">
        <v>5807</v>
      </c>
      <c r="AD171" s="54">
        <v>5981</v>
      </c>
      <c r="AE171" s="54">
        <v>6160</v>
      </c>
      <c r="AF171" s="54">
        <v>6344</v>
      </c>
      <c r="AG171" s="54">
        <v>6534</v>
      </c>
      <c r="AH171" s="54">
        <v>6729</v>
      </c>
      <c r="AI171" s="54">
        <v>6931</v>
      </c>
      <c r="AJ171" s="54">
        <v>7138</v>
      </c>
      <c r="AK171" s="54">
        <v>7352</v>
      </c>
      <c r="AL171" s="54">
        <v>7572</v>
      </c>
      <c r="AM171" s="54">
        <v>7798</v>
      </c>
      <c r="AN171" s="54">
        <v>8032</v>
      </c>
      <c r="AO171" s="54">
        <v>8272</v>
      </c>
      <c r="AP171" s="54">
        <v>8520</v>
      </c>
      <c r="AQ171" s="54">
        <v>8775</v>
      </c>
      <c r="AR171" s="54">
        <v>9038</v>
      </c>
      <c r="AS171" s="54">
        <v>9308</v>
      </c>
      <c r="AT171" s="54">
        <v>9587</v>
      </c>
      <c r="AU171" s="54">
        <v>9874</v>
      </c>
      <c r="AV171" s="54">
        <v>10170</v>
      </c>
      <c r="AW171" s="54">
        <v>10474</v>
      </c>
      <c r="AX171" s="54">
        <v>10788</v>
      </c>
      <c r="AY171" s="54">
        <v>11111</v>
      </c>
      <c r="AZ171" s="54">
        <v>11444</v>
      </c>
      <c r="BA171" s="54">
        <v>11786</v>
      </c>
      <c r="BB171" s="54">
        <v>12140</v>
      </c>
      <c r="BC171" s="54">
        <v>12504</v>
      </c>
      <c r="BD171" s="54">
        <v>12879</v>
      </c>
      <c r="BE171" s="54">
        <v>13266</v>
      </c>
      <c r="BF171" s="54">
        <v>13663</v>
      </c>
      <c r="BG171" s="54">
        <v>14073</v>
      </c>
      <c r="BH171" s="54">
        <v>14495</v>
      </c>
      <c r="BI171" s="54">
        <v>14930</v>
      </c>
      <c r="BJ171" s="54">
        <v>15378</v>
      </c>
      <c r="BK171" s="54">
        <v>15839</v>
      </c>
      <c r="BL171" s="54">
        <v>16314</v>
      </c>
      <c r="BM171" s="54">
        <v>16803</v>
      </c>
      <c r="BN171" s="54">
        <v>17307</v>
      </c>
      <c r="BO171" s="54">
        <v>17826</v>
      </c>
      <c r="BP171" s="54">
        <v>18360</v>
      </c>
      <c r="BQ171" s="54">
        <v>18911</v>
      </c>
      <c r="BR171" s="54">
        <v>19478</v>
      </c>
      <c r="BS171" s="54">
        <v>20062</v>
      </c>
      <c r="BT171" s="54">
        <v>20663</v>
      </c>
      <c r="BU171" s="54">
        <v>21282</v>
      </c>
      <c r="BV171" s="54">
        <v>21920</v>
      </c>
      <c r="BW171" s="54">
        <v>22577</v>
      </c>
      <c r="BX171" s="54">
        <v>23254</v>
      </c>
      <c r="BY171" s="54">
        <v>23950</v>
      </c>
      <c r="BZ171" s="54">
        <v>24668</v>
      </c>
      <c r="CA171" s="54">
        <v>25407</v>
      </c>
      <c r="CB171" s="54">
        <v>26168</v>
      </c>
      <c r="CC171" s="54">
        <v>26951</v>
      </c>
      <c r="CD171" s="54">
        <v>27758</v>
      </c>
      <c r="CE171" s="54">
        <v>28589</v>
      </c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</row>
    <row r="172" spans="1:106">
      <c r="A172" s="54">
        <v>24</v>
      </c>
      <c r="B172" s="54">
        <v>552</v>
      </c>
      <c r="C172" s="54">
        <v>1462</v>
      </c>
      <c r="D172" s="54">
        <v>2797</v>
      </c>
      <c r="E172" s="54">
        <v>2879</v>
      </c>
      <c r="F172" s="54">
        <v>2963</v>
      </c>
      <c r="G172" s="54">
        <v>3050</v>
      </c>
      <c r="H172" s="54">
        <v>3140</v>
      </c>
      <c r="I172" s="54">
        <v>3232</v>
      </c>
      <c r="J172" s="54">
        <v>3327</v>
      </c>
      <c r="K172" s="54">
        <v>3425</v>
      </c>
      <c r="L172" s="54">
        <v>3526</v>
      </c>
      <c r="M172" s="54">
        <v>3630</v>
      </c>
      <c r="N172" s="54">
        <v>3737</v>
      </c>
      <c r="O172" s="54">
        <v>3848</v>
      </c>
      <c r="P172" s="54">
        <v>3962</v>
      </c>
      <c r="Q172" s="54">
        <v>4079</v>
      </c>
      <c r="R172" s="54">
        <v>4200</v>
      </c>
      <c r="S172" s="54">
        <v>4326</v>
      </c>
      <c r="T172" s="54">
        <v>4455</v>
      </c>
      <c r="U172" s="54">
        <v>4588</v>
      </c>
      <c r="V172" s="54">
        <v>4725</v>
      </c>
      <c r="W172" s="54">
        <v>4866</v>
      </c>
      <c r="X172" s="54">
        <v>5012</v>
      </c>
      <c r="Y172" s="54">
        <v>5162</v>
      </c>
      <c r="Z172" s="54">
        <v>5316</v>
      </c>
      <c r="AA172" s="54">
        <v>5475</v>
      </c>
      <c r="AB172" s="54">
        <v>5639</v>
      </c>
      <c r="AC172" s="54">
        <v>5807</v>
      </c>
      <c r="AD172" s="54">
        <v>5981</v>
      </c>
      <c r="AE172" s="54">
        <v>6160</v>
      </c>
      <c r="AF172" s="54">
        <v>6344</v>
      </c>
      <c r="AG172" s="54">
        <v>6534</v>
      </c>
      <c r="AH172" s="54">
        <v>6729</v>
      </c>
      <c r="AI172" s="54">
        <v>6931</v>
      </c>
      <c r="AJ172" s="54">
        <v>7138</v>
      </c>
      <c r="AK172" s="54">
        <v>7352</v>
      </c>
      <c r="AL172" s="54">
        <v>7572</v>
      </c>
      <c r="AM172" s="54">
        <v>7798</v>
      </c>
      <c r="AN172" s="54">
        <v>8032</v>
      </c>
      <c r="AO172" s="54">
        <v>8272</v>
      </c>
      <c r="AP172" s="54">
        <v>8520</v>
      </c>
      <c r="AQ172" s="54">
        <v>8775</v>
      </c>
      <c r="AR172" s="54">
        <v>9038</v>
      </c>
      <c r="AS172" s="54">
        <v>9308</v>
      </c>
      <c r="AT172" s="54">
        <v>9587</v>
      </c>
      <c r="AU172" s="54">
        <v>9874</v>
      </c>
      <c r="AV172" s="54">
        <v>10170</v>
      </c>
      <c r="AW172" s="54">
        <v>10474</v>
      </c>
      <c r="AX172" s="54">
        <v>10788</v>
      </c>
      <c r="AY172" s="54">
        <v>11111</v>
      </c>
      <c r="AZ172" s="54">
        <v>11444</v>
      </c>
      <c r="BA172" s="54">
        <v>11787</v>
      </c>
      <c r="BB172" s="54">
        <v>12141</v>
      </c>
      <c r="BC172" s="54">
        <v>12505</v>
      </c>
      <c r="BD172" s="54">
        <v>12880</v>
      </c>
      <c r="BE172" s="54">
        <v>13266</v>
      </c>
      <c r="BF172" s="54">
        <v>13664</v>
      </c>
      <c r="BG172" s="54">
        <v>14074</v>
      </c>
      <c r="BH172" s="54">
        <v>14496</v>
      </c>
      <c r="BI172" s="54">
        <v>14931</v>
      </c>
      <c r="BJ172" s="54">
        <v>15379</v>
      </c>
      <c r="BK172" s="54">
        <v>15840</v>
      </c>
      <c r="BL172" s="54">
        <v>16315</v>
      </c>
      <c r="BM172" s="54">
        <v>16804</v>
      </c>
      <c r="BN172" s="54">
        <v>17308</v>
      </c>
      <c r="BO172" s="54">
        <v>17827</v>
      </c>
      <c r="BP172" s="54">
        <v>18361</v>
      </c>
      <c r="BQ172" s="54">
        <v>18912</v>
      </c>
      <c r="BR172" s="54">
        <v>19479</v>
      </c>
      <c r="BS172" s="54">
        <v>20062</v>
      </c>
      <c r="BT172" s="54">
        <v>20664</v>
      </c>
      <c r="BU172" s="54">
        <v>21283</v>
      </c>
      <c r="BV172" s="54">
        <v>21921</v>
      </c>
      <c r="BW172" s="54">
        <v>22578</v>
      </c>
      <c r="BX172" s="54">
        <v>23254</v>
      </c>
      <c r="BY172" s="54">
        <v>23951</v>
      </c>
      <c r="BZ172" s="54">
        <v>24668</v>
      </c>
      <c r="CA172" s="54">
        <v>25407</v>
      </c>
      <c r="CB172" s="54">
        <v>26168</v>
      </c>
      <c r="CC172" s="54">
        <v>26951</v>
      </c>
      <c r="CD172" s="54">
        <v>27758</v>
      </c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</row>
    <row r="173" spans="1:106">
      <c r="A173" s="54">
        <v>25</v>
      </c>
      <c r="B173" s="54">
        <v>552</v>
      </c>
      <c r="C173" s="54">
        <v>1462</v>
      </c>
      <c r="D173" s="54">
        <v>2797</v>
      </c>
      <c r="E173" s="54">
        <v>2879</v>
      </c>
      <c r="F173" s="54">
        <v>2963</v>
      </c>
      <c r="G173" s="54">
        <v>3050</v>
      </c>
      <c r="H173" s="54">
        <v>3139</v>
      </c>
      <c r="I173" s="54">
        <v>3232</v>
      </c>
      <c r="J173" s="54">
        <v>3327</v>
      </c>
      <c r="K173" s="54">
        <v>3425</v>
      </c>
      <c r="L173" s="54">
        <v>3526</v>
      </c>
      <c r="M173" s="54">
        <v>3630</v>
      </c>
      <c r="N173" s="54">
        <v>3737</v>
      </c>
      <c r="O173" s="54">
        <v>3847</v>
      </c>
      <c r="P173" s="54">
        <v>3961</v>
      </c>
      <c r="Q173" s="54">
        <v>4078</v>
      </c>
      <c r="R173" s="54">
        <v>4200</v>
      </c>
      <c r="S173" s="54">
        <v>4326</v>
      </c>
      <c r="T173" s="54">
        <v>4455</v>
      </c>
      <c r="U173" s="54">
        <v>4588</v>
      </c>
      <c r="V173" s="54">
        <v>4725</v>
      </c>
      <c r="W173" s="54">
        <v>4866</v>
      </c>
      <c r="X173" s="54">
        <v>5012</v>
      </c>
      <c r="Y173" s="54">
        <v>5162</v>
      </c>
      <c r="Z173" s="54">
        <v>5316</v>
      </c>
      <c r="AA173" s="54">
        <v>5475</v>
      </c>
      <c r="AB173" s="54">
        <v>5639</v>
      </c>
      <c r="AC173" s="54">
        <v>5807</v>
      </c>
      <c r="AD173" s="54">
        <v>5981</v>
      </c>
      <c r="AE173" s="54">
        <v>6160</v>
      </c>
      <c r="AF173" s="54">
        <v>6344</v>
      </c>
      <c r="AG173" s="54">
        <v>6534</v>
      </c>
      <c r="AH173" s="54">
        <v>6730</v>
      </c>
      <c r="AI173" s="54">
        <v>6931</v>
      </c>
      <c r="AJ173" s="54">
        <v>7138</v>
      </c>
      <c r="AK173" s="54">
        <v>7352</v>
      </c>
      <c r="AL173" s="54">
        <v>7572</v>
      </c>
      <c r="AM173" s="54">
        <v>7799</v>
      </c>
      <c r="AN173" s="54">
        <v>8032</v>
      </c>
      <c r="AO173" s="54">
        <v>8272</v>
      </c>
      <c r="AP173" s="54">
        <v>8520</v>
      </c>
      <c r="AQ173" s="54">
        <v>8775</v>
      </c>
      <c r="AR173" s="54">
        <v>9038</v>
      </c>
      <c r="AS173" s="54">
        <v>9309</v>
      </c>
      <c r="AT173" s="54">
        <v>9587</v>
      </c>
      <c r="AU173" s="54">
        <v>9874</v>
      </c>
      <c r="AV173" s="54">
        <v>10170</v>
      </c>
      <c r="AW173" s="54">
        <v>10475</v>
      </c>
      <c r="AX173" s="54">
        <v>10788</v>
      </c>
      <c r="AY173" s="54">
        <v>11111</v>
      </c>
      <c r="AZ173" s="54">
        <v>11445</v>
      </c>
      <c r="BA173" s="54">
        <v>11788</v>
      </c>
      <c r="BB173" s="54">
        <v>12141</v>
      </c>
      <c r="BC173" s="54">
        <v>12506</v>
      </c>
      <c r="BD173" s="54">
        <v>12881</v>
      </c>
      <c r="BE173" s="54">
        <v>13267</v>
      </c>
      <c r="BF173" s="54">
        <v>13665</v>
      </c>
      <c r="BG173" s="54">
        <v>14075</v>
      </c>
      <c r="BH173" s="54">
        <v>14497</v>
      </c>
      <c r="BI173" s="54">
        <v>14932</v>
      </c>
      <c r="BJ173" s="54">
        <v>15380</v>
      </c>
      <c r="BK173" s="54">
        <v>15841</v>
      </c>
      <c r="BL173" s="54">
        <v>16316</v>
      </c>
      <c r="BM173" s="54">
        <v>16805</v>
      </c>
      <c r="BN173" s="54">
        <v>17309</v>
      </c>
      <c r="BO173" s="54">
        <v>17828</v>
      </c>
      <c r="BP173" s="54">
        <v>18362</v>
      </c>
      <c r="BQ173" s="54">
        <v>18913</v>
      </c>
      <c r="BR173" s="54">
        <v>19479</v>
      </c>
      <c r="BS173" s="54">
        <v>20063</v>
      </c>
      <c r="BT173" s="54">
        <v>20665</v>
      </c>
      <c r="BU173" s="54">
        <v>21284</v>
      </c>
      <c r="BV173" s="54">
        <v>21922</v>
      </c>
      <c r="BW173" s="54">
        <v>22578</v>
      </c>
      <c r="BX173" s="54">
        <v>23255</v>
      </c>
      <c r="BY173" s="54">
        <v>23951</v>
      </c>
      <c r="BZ173" s="54">
        <v>24669</v>
      </c>
      <c r="CA173" s="54">
        <v>25407</v>
      </c>
      <c r="CB173" s="54">
        <v>26168</v>
      </c>
      <c r="CC173" s="54">
        <v>26951</v>
      </c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</row>
    <row r="174" spans="1:106">
      <c r="A174" s="54">
        <v>26</v>
      </c>
      <c r="B174" s="54">
        <v>552</v>
      </c>
      <c r="C174" s="54">
        <v>1462</v>
      </c>
      <c r="D174" s="54">
        <v>2797</v>
      </c>
      <c r="E174" s="54">
        <v>2879</v>
      </c>
      <c r="F174" s="54">
        <v>2963</v>
      </c>
      <c r="G174" s="54">
        <v>3050</v>
      </c>
      <c r="H174" s="54">
        <v>3139</v>
      </c>
      <c r="I174" s="54">
        <v>3231</v>
      </c>
      <c r="J174" s="54">
        <v>3326</v>
      </c>
      <c r="K174" s="54">
        <v>3424</v>
      </c>
      <c r="L174" s="54">
        <v>3525</v>
      </c>
      <c r="M174" s="54">
        <v>3629</v>
      </c>
      <c r="N174" s="54">
        <v>3736</v>
      </c>
      <c r="O174" s="54">
        <v>3847</v>
      </c>
      <c r="P174" s="54">
        <v>3960</v>
      </c>
      <c r="Q174" s="54">
        <v>4079</v>
      </c>
      <c r="R174" s="54">
        <v>4200</v>
      </c>
      <c r="S174" s="54">
        <v>4326</v>
      </c>
      <c r="T174" s="54">
        <v>4455</v>
      </c>
      <c r="U174" s="54">
        <v>4588</v>
      </c>
      <c r="V174" s="54">
        <v>4725</v>
      </c>
      <c r="W174" s="54">
        <v>4867</v>
      </c>
      <c r="X174" s="54">
        <v>5012</v>
      </c>
      <c r="Y174" s="54">
        <v>5162</v>
      </c>
      <c r="Z174" s="54">
        <v>5316</v>
      </c>
      <c r="AA174" s="54">
        <v>5475</v>
      </c>
      <c r="AB174" s="54">
        <v>5639</v>
      </c>
      <c r="AC174" s="54">
        <v>5808</v>
      </c>
      <c r="AD174" s="54">
        <v>5981</v>
      </c>
      <c r="AE174" s="54">
        <v>6160</v>
      </c>
      <c r="AF174" s="54">
        <v>6344</v>
      </c>
      <c r="AG174" s="54">
        <v>6534</v>
      </c>
      <c r="AH174" s="54">
        <v>6730</v>
      </c>
      <c r="AI174" s="54">
        <v>6931</v>
      </c>
      <c r="AJ174" s="54">
        <v>7138</v>
      </c>
      <c r="AK174" s="54">
        <v>7352</v>
      </c>
      <c r="AL174" s="54">
        <v>7572</v>
      </c>
      <c r="AM174" s="54">
        <v>7799</v>
      </c>
      <c r="AN174" s="54">
        <v>8032</v>
      </c>
      <c r="AO174" s="54">
        <v>8273</v>
      </c>
      <c r="AP174" s="54">
        <v>8520</v>
      </c>
      <c r="AQ174" s="54">
        <v>8775</v>
      </c>
      <c r="AR174" s="54">
        <v>9038</v>
      </c>
      <c r="AS174" s="54">
        <v>9309</v>
      </c>
      <c r="AT174" s="54">
        <v>9587</v>
      </c>
      <c r="AU174" s="54">
        <v>9874</v>
      </c>
      <c r="AV174" s="54">
        <v>10170</v>
      </c>
      <c r="AW174" s="54">
        <v>10475</v>
      </c>
      <c r="AX174" s="54">
        <v>10788</v>
      </c>
      <c r="AY174" s="54">
        <v>11112</v>
      </c>
      <c r="AZ174" s="54">
        <v>11445</v>
      </c>
      <c r="BA174" s="54">
        <v>11789</v>
      </c>
      <c r="BB174" s="54">
        <v>12142</v>
      </c>
      <c r="BC174" s="54">
        <v>12506</v>
      </c>
      <c r="BD174" s="54">
        <v>12882</v>
      </c>
      <c r="BE174" s="54">
        <v>13268</v>
      </c>
      <c r="BF174" s="54">
        <v>13666</v>
      </c>
      <c r="BG174" s="54">
        <v>14076</v>
      </c>
      <c r="BH174" s="54">
        <v>14498</v>
      </c>
      <c r="BI174" s="54">
        <v>14933</v>
      </c>
      <c r="BJ174" s="54">
        <v>15380</v>
      </c>
      <c r="BK174" s="54">
        <v>15842</v>
      </c>
      <c r="BL174" s="54">
        <v>16317</v>
      </c>
      <c r="BM174" s="54">
        <v>16806</v>
      </c>
      <c r="BN174" s="54">
        <v>17310</v>
      </c>
      <c r="BO174" s="54">
        <v>17828</v>
      </c>
      <c r="BP174" s="54">
        <v>18363</v>
      </c>
      <c r="BQ174" s="54">
        <v>18913</v>
      </c>
      <c r="BR174" s="54">
        <v>19480</v>
      </c>
      <c r="BS174" s="54">
        <v>20064</v>
      </c>
      <c r="BT174" s="54">
        <v>20665</v>
      </c>
      <c r="BU174" s="54">
        <v>21285</v>
      </c>
      <c r="BV174" s="54">
        <v>21922</v>
      </c>
      <c r="BW174" s="54">
        <v>22579</v>
      </c>
      <c r="BX174" s="54">
        <v>23255</v>
      </c>
      <c r="BY174" s="54">
        <v>23952</v>
      </c>
      <c r="BZ174" s="54">
        <v>24669</v>
      </c>
      <c r="CA174" s="54">
        <v>25407</v>
      </c>
      <c r="CB174" s="54">
        <v>26168</v>
      </c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</row>
    <row r="175" spans="1:106">
      <c r="A175" s="54">
        <v>27</v>
      </c>
      <c r="B175" s="54">
        <v>552</v>
      </c>
      <c r="C175" s="54">
        <v>1462</v>
      </c>
      <c r="D175" s="54">
        <v>2797</v>
      </c>
      <c r="E175" s="54">
        <v>2879</v>
      </c>
      <c r="F175" s="54">
        <v>2963</v>
      </c>
      <c r="G175" s="54">
        <v>3050</v>
      </c>
      <c r="H175" s="54">
        <v>3139</v>
      </c>
      <c r="I175" s="54">
        <v>3231</v>
      </c>
      <c r="J175" s="54">
        <v>3326</v>
      </c>
      <c r="K175" s="54">
        <v>3424</v>
      </c>
      <c r="L175" s="54">
        <v>3525</v>
      </c>
      <c r="M175" s="54">
        <v>3629</v>
      </c>
      <c r="N175" s="54">
        <v>3736</v>
      </c>
      <c r="O175" s="54">
        <v>3846</v>
      </c>
      <c r="P175" s="54">
        <v>3961</v>
      </c>
      <c r="Q175" s="54">
        <v>4079</v>
      </c>
      <c r="R175" s="54">
        <v>4200</v>
      </c>
      <c r="S175" s="54">
        <v>4326</v>
      </c>
      <c r="T175" s="54">
        <v>4455</v>
      </c>
      <c r="U175" s="54">
        <v>4588</v>
      </c>
      <c r="V175" s="54">
        <v>4725</v>
      </c>
      <c r="W175" s="54">
        <v>4867</v>
      </c>
      <c r="X175" s="54">
        <v>5012</v>
      </c>
      <c r="Y175" s="54">
        <v>5162</v>
      </c>
      <c r="Z175" s="54">
        <v>5316</v>
      </c>
      <c r="AA175" s="54">
        <v>5475</v>
      </c>
      <c r="AB175" s="54">
        <v>5639</v>
      </c>
      <c r="AC175" s="54">
        <v>5808</v>
      </c>
      <c r="AD175" s="54">
        <v>5981</v>
      </c>
      <c r="AE175" s="54">
        <v>6160</v>
      </c>
      <c r="AF175" s="54">
        <v>6344</v>
      </c>
      <c r="AG175" s="54">
        <v>6534</v>
      </c>
      <c r="AH175" s="54">
        <v>6730</v>
      </c>
      <c r="AI175" s="54">
        <v>6931</v>
      </c>
      <c r="AJ175" s="54">
        <v>7139</v>
      </c>
      <c r="AK175" s="54">
        <v>7352</v>
      </c>
      <c r="AL175" s="54">
        <v>7572</v>
      </c>
      <c r="AM175" s="54">
        <v>7799</v>
      </c>
      <c r="AN175" s="54">
        <v>8032</v>
      </c>
      <c r="AO175" s="54">
        <v>8273</v>
      </c>
      <c r="AP175" s="54">
        <v>8520</v>
      </c>
      <c r="AQ175" s="54">
        <v>8775</v>
      </c>
      <c r="AR175" s="54">
        <v>9038</v>
      </c>
      <c r="AS175" s="54">
        <v>9309</v>
      </c>
      <c r="AT175" s="54">
        <v>9587</v>
      </c>
      <c r="AU175" s="54">
        <v>9875</v>
      </c>
      <c r="AV175" s="54">
        <v>10170</v>
      </c>
      <c r="AW175" s="54">
        <v>10475</v>
      </c>
      <c r="AX175" s="54">
        <v>10789</v>
      </c>
      <c r="AY175" s="54">
        <v>11113</v>
      </c>
      <c r="AZ175" s="54">
        <v>11446</v>
      </c>
      <c r="BA175" s="54">
        <v>11789</v>
      </c>
      <c r="BB175" s="54">
        <v>12143</v>
      </c>
      <c r="BC175" s="54">
        <v>12507</v>
      </c>
      <c r="BD175" s="54">
        <v>12882</v>
      </c>
      <c r="BE175" s="54">
        <v>13269</v>
      </c>
      <c r="BF175" s="54">
        <v>13666</v>
      </c>
      <c r="BG175" s="54">
        <v>14076</v>
      </c>
      <c r="BH175" s="54">
        <v>14498</v>
      </c>
      <c r="BI175" s="54">
        <v>14933</v>
      </c>
      <c r="BJ175" s="54">
        <v>15381</v>
      </c>
      <c r="BK175" s="54">
        <v>15842</v>
      </c>
      <c r="BL175" s="54">
        <v>16317</v>
      </c>
      <c r="BM175" s="54">
        <v>16806</v>
      </c>
      <c r="BN175" s="54">
        <v>17310</v>
      </c>
      <c r="BO175" s="54">
        <v>17829</v>
      </c>
      <c r="BP175" s="54">
        <v>18363</v>
      </c>
      <c r="BQ175" s="54">
        <v>18914</v>
      </c>
      <c r="BR175" s="54">
        <v>19481</v>
      </c>
      <c r="BS175" s="54">
        <v>20065</v>
      </c>
      <c r="BT175" s="54">
        <v>20666</v>
      </c>
      <c r="BU175" s="54">
        <v>21285</v>
      </c>
      <c r="BV175" s="54">
        <v>21923</v>
      </c>
      <c r="BW175" s="54">
        <v>22579</v>
      </c>
      <c r="BX175" s="54">
        <v>23255</v>
      </c>
      <c r="BY175" s="54">
        <v>23952</v>
      </c>
      <c r="BZ175" s="54">
        <v>24669</v>
      </c>
      <c r="CA175" s="54">
        <v>25407</v>
      </c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</row>
    <row r="176" spans="1:106">
      <c r="A176" s="54">
        <v>28</v>
      </c>
      <c r="B176" s="54">
        <v>552</v>
      </c>
      <c r="C176" s="54">
        <v>1462</v>
      </c>
      <c r="D176" s="54">
        <v>2797</v>
      </c>
      <c r="E176" s="54">
        <v>2879</v>
      </c>
      <c r="F176" s="54">
        <v>2963</v>
      </c>
      <c r="G176" s="54">
        <v>3049</v>
      </c>
      <c r="H176" s="54">
        <v>3139</v>
      </c>
      <c r="I176" s="54">
        <v>3231</v>
      </c>
      <c r="J176" s="54">
        <v>3326</v>
      </c>
      <c r="K176" s="54">
        <v>3424</v>
      </c>
      <c r="L176" s="54">
        <v>3524</v>
      </c>
      <c r="M176" s="54">
        <v>3628</v>
      </c>
      <c r="N176" s="54">
        <v>3735</v>
      </c>
      <c r="O176" s="54">
        <v>3846</v>
      </c>
      <c r="P176" s="54">
        <v>3961</v>
      </c>
      <c r="Q176" s="54">
        <v>4079</v>
      </c>
      <c r="R176" s="54">
        <v>4200</v>
      </c>
      <c r="S176" s="54">
        <v>4326</v>
      </c>
      <c r="T176" s="54">
        <v>4455</v>
      </c>
      <c r="U176" s="54">
        <v>4588</v>
      </c>
      <c r="V176" s="54">
        <v>4725</v>
      </c>
      <c r="W176" s="54">
        <v>4867</v>
      </c>
      <c r="X176" s="54">
        <v>5012</v>
      </c>
      <c r="Y176" s="54">
        <v>5162</v>
      </c>
      <c r="Z176" s="54">
        <v>5316</v>
      </c>
      <c r="AA176" s="54">
        <v>5475</v>
      </c>
      <c r="AB176" s="54">
        <v>5639</v>
      </c>
      <c r="AC176" s="54">
        <v>5808</v>
      </c>
      <c r="AD176" s="54">
        <v>5981</v>
      </c>
      <c r="AE176" s="54">
        <v>6160</v>
      </c>
      <c r="AF176" s="54">
        <v>6344</v>
      </c>
      <c r="AG176" s="54">
        <v>6534</v>
      </c>
      <c r="AH176" s="54">
        <v>6730</v>
      </c>
      <c r="AI176" s="54">
        <v>6931</v>
      </c>
      <c r="AJ176" s="54">
        <v>7138</v>
      </c>
      <c r="AK176" s="54">
        <v>7352</v>
      </c>
      <c r="AL176" s="54">
        <v>7572</v>
      </c>
      <c r="AM176" s="54">
        <v>7799</v>
      </c>
      <c r="AN176" s="54">
        <v>8032</v>
      </c>
      <c r="AO176" s="54">
        <v>8273</v>
      </c>
      <c r="AP176" s="54">
        <v>8520</v>
      </c>
      <c r="AQ176" s="54">
        <v>8775</v>
      </c>
      <c r="AR176" s="54">
        <v>9038</v>
      </c>
      <c r="AS176" s="54">
        <v>9309</v>
      </c>
      <c r="AT176" s="54">
        <v>9587</v>
      </c>
      <c r="AU176" s="54">
        <v>9874</v>
      </c>
      <c r="AV176" s="54">
        <v>10170</v>
      </c>
      <c r="AW176" s="54">
        <v>10475</v>
      </c>
      <c r="AX176" s="54">
        <v>10789</v>
      </c>
      <c r="AY176" s="54">
        <v>11113</v>
      </c>
      <c r="AZ176" s="54">
        <v>11446</v>
      </c>
      <c r="BA176" s="54">
        <v>11790</v>
      </c>
      <c r="BB176" s="54">
        <v>12143</v>
      </c>
      <c r="BC176" s="54">
        <v>12508</v>
      </c>
      <c r="BD176" s="54">
        <v>12883</v>
      </c>
      <c r="BE176" s="54">
        <v>13269</v>
      </c>
      <c r="BF176" s="54">
        <v>13667</v>
      </c>
      <c r="BG176" s="54">
        <v>14077</v>
      </c>
      <c r="BH176" s="54">
        <v>14499</v>
      </c>
      <c r="BI176" s="54">
        <v>14934</v>
      </c>
      <c r="BJ176" s="54">
        <v>15381</v>
      </c>
      <c r="BK176" s="54">
        <v>15843</v>
      </c>
      <c r="BL176" s="54">
        <v>16318</v>
      </c>
      <c r="BM176" s="54">
        <v>16807</v>
      </c>
      <c r="BN176" s="54">
        <v>17311</v>
      </c>
      <c r="BO176" s="54">
        <v>17829</v>
      </c>
      <c r="BP176" s="54">
        <v>18364</v>
      </c>
      <c r="BQ176" s="54">
        <v>18914</v>
      </c>
      <c r="BR176" s="54">
        <v>19481</v>
      </c>
      <c r="BS176" s="54">
        <v>20065</v>
      </c>
      <c r="BT176" s="54">
        <v>20666</v>
      </c>
      <c r="BU176" s="54">
        <v>21285</v>
      </c>
      <c r="BV176" s="54">
        <v>21923</v>
      </c>
      <c r="BW176" s="54">
        <v>22579</v>
      </c>
      <c r="BX176" s="54">
        <v>23255</v>
      </c>
      <c r="BY176" s="54">
        <v>23951</v>
      </c>
      <c r="BZ176" s="54">
        <v>24668</v>
      </c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</row>
    <row r="177" spans="1:106">
      <c r="A177" s="54">
        <v>29</v>
      </c>
      <c r="B177" s="54">
        <v>552</v>
      </c>
      <c r="C177" s="54">
        <v>1462</v>
      </c>
      <c r="D177" s="54">
        <v>2797</v>
      </c>
      <c r="E177" s="54">
        <v>2879</v>
      </c>
      <c r="F177" s="54">
        <v>2963</v>
      </c>
      <c r="G177" s="54">
        <v>3049</v>
      </c>
      <c r="H177" s="54">
        <v>3139</v>
      </c>
      <c r="I177" s="54">
        <v>3231</v>
      </c>
      <c r="J177" s="54">
        <v>3325</v>
      </c>
      <c r="K177" s="54">
        <v>3423</v>
      </c>
      <c r="L177" s="54">
        <v>3524</v>
      </c>
      <c r="M177" s="54">
        <v>3627</v>
      </c>
      <c r="N177" s="54">
        <v>3735</v>
      </c>
      <c r="O177" s="54">
        <v>3846</v>
      </c>
      <c r="P177" s="54">
        <v>3960</v>
      </c>
      <c r="Q177" s="54">
        <v>4079</v>
      </c>
      <c r="R177" s="54">
        <v>4200</v>
      </c>
      <c r="S177" s="54">
        <v>4326</v>
      </c>
      <c r="T177" s="54">
        <v>4455</v>
      </c>
      <c r="U177" s="54">
        <v>4588</v>
      </c>
      <c r="V177" s="54">
        <v>4725</v>
      </c>
      <c r="W177" s="54">
        <v>4866</v>
      </c>
      <c r="X177" s="54">
        <v>5012</v>
      </c>
      <c r="Y177" s="54">
        <v>5162</v>
      </c>
      <c r="Z177" s="54">
        <v>5316</v>
      </c>
      <c r="AA177" s="54">
        <v>5475</v>
      </c>
      <c r="AB177" s="54">
        <v>5639</v>
      </c>
      <c r="AC177" s="54">
        <v>5807</v>
      </c>
      <c r="AD177" s="54">
        <v>5981</v>
      </c>
      <c r="AE177" s="54">
        <v>6160</v>
      </c>
      <c r="AF177" s="54">
        <v>6344</v>
      </c>
      <c r="AG177" s="54">
        <v>6534</v>
      </c>
      <c r="AH177" s="54">
        <v>6730</v>
      </c>
      <c r="AI177" s="54">
        <v>6931</v>
      </c>
      <c r="AJ177" s="54">
        <v>7138</v>
      </c>
      <c r="AK177" s="54">
        <v>7352</v>
      </c>
      <c r="AL177" s="54">
        <v>7572</v>
      </c>
      <c r="AM177" s="54">
        <v>7799</v>
      </c>
      <c r="AN177" s="54">
        <v>8032</v>
      </c>
      <c r="AO177" s="54">
        <v>8272</v>
      </c>
      <c r="AP177" s="54">
        <v>8520</v>
      </c>
      <c r="AQ177" s="54">
        <v>8775</v>
      </c>
      <c r="AR177" s="54">
        <v>9038</v>
      </c>
      <c r="AS177" s="54">
        <v>9308</v>
      </c>
      <c r="AT177" s="54">
        <v>9587</v>
      </c>
      <c r="AU177" s="54">
        <v>9874</v>
      </c>
      <c r="AV177" s="54">
        <v>10170</v>
      </c>
      <c r="AW177" s="54">
        <v>10475</v>
      </c>
      <c r="AX177" s="54">
        <v>10790</v>
      </c>
      <c r="AY177" s="54">
        <v>11113</v>
      </c>
      <c r="AZ177" s="54">
        <v>11447</v>
      </c>
      <c r="BA177" s="54">
        <v>11790</v>
      </c>
      <c r="BB177" s="54">
        <v>12144</v>
      </c>
      <c r="BC177" s="54">
        <v>12508</v>
      </c>
      <c r="BD177" s="54">
        <v>12883</v>
      </c>
      <c r="BE177" s="54">
        <v>13269</v>
      </c>
      <c r="BF177" s="54">
        <v>13667</v>
      </c>
      <c r="BG177" s="54">
        <v>14077</v>
      </c>
      <c r="BH177" s="54">
        <v>14499</v>
      </c>
      <c r="BI177" s="54">
        <v>14934</v>
      </c>
      <c r="BJ177" s="54">
        <v>15382</v>
      </c>
      <c r="BK177" s="54">
        <v>15843</v>
      </c>
      <c r="BL177" s="54">
        <v>16318</v>
      </c>
      <c r="BM177" s="54">
        <v>16807</v>
      </c>
      <c r="BN177" s="54">
        <v>17311</v>
      </c>
      <c r="BO177" s="54">
        <v>17830</v>
      </c>
      <c r="BP177" s="54">
        <v>18364</v>
      </c>
      <c r="BQ177" s="54">
        <v>18914</v>
      </c>
      <c r="BR177" s="54">
        <v>19481</v>
      </c>
      <c r="BS177" s="54">
        <v>20065</v>
      </c>
      <c r="BT177" s="54">
        <v>20666</v>
      </c>
      <c r="BU177" s="54">
        <v>21285</v>
      </c>
      <c r="BV177" s="54">
        <v>21922</v>
      </c>
      <c r="BW177" s="54">
        <v>22579</v>
      </c>
      <c r="BX177" s="54">
        <v>23255</v>
      </c>
      <c r="BY177" s="54">
        <v>23951</v>
      </c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</row>
    <row r="178" spans="1:106">
      <c r="A178" s="54">
        <v>30</v>
      </c>
      <c r="B178" s="54">
        <v>552</v>
      </c>
      <c r="C178" s="54">
        <v>1462</v>
      </c>
      <c r="D178" s="54">
        <v>2797</v>
      </c>
      <c r="E178" s="54">
        <v>2878</v>
      </c>
      <c r="F178" s="54">
        <v>2962</v>
      </c>
      <c r="G178" s="54">
        <v>3049</v>
      </c>
      <c r="H178" s="54">
        <v>3138</v>
      </c>
      <c r="I178" s="54">
        <v>3230</v>
      </c>
      <c r="J178" s="54">
        <v>3325</v>
      </c>
      <c r="K178" s="54">
        <v>3423</v>
      </c>
      <c r="L178" s="54">
        <v>3523</v>
      </c>
      <c r="M178" s="54">
        <v>3627</v>
      </c>
      <c r="N178" s="54">
        <v>3735</v>
      </c>
      <c r="O178" s="54">
        <v>3846</v>
      </c>
      <c r="P178" s="54">
        <v>3960</v>
      </c>
      <c r="Q178" s="54">
        <v>4078</v>
      </c>
      <c r="R178" s="54">
        <v>4200</v>
      </c>
      <c r="S178" s="54">
        <v>4326</v>
      </c>
      <c r="T178" s="54">
        <v>4455</v>
      </c>
      <c r="U178" s="54">
        <v>4588</v>
      </c>
      <c r="V178" s="54">
        <v>4725</v>
      </c>
      <c r="W178" s="54">
        <v>4866</v>
      </c>
      <c r="X178" s="54">
        <v>5012</v>
      </c>
      <c r="Y178" s="54">
        <v>5162</v>
      </c>
      <c r="Z178" s="54">
        <v>5316</v>
      </c>
      <c r="AA178" s="54">
        <v>5475</v>
      </c>
      <c r="AB178" s="54">
        <v>5639</v>
      </c>
      <c r="AC178" s="54">
        <v>5807</v>
      </c>
      <c r="AD178" s="54">
        <v>5981</v>
      </c>
      <c r="AE178" s="54">
        <v>6160</v>
      </c>
      <c r="AF178" s="54">
        <v>6344</v>
      </c>
      <c r="AG178" s="54">
        <v>6534</v>
      </c>
      <c r="AH178" s="54">
        <v>6729</v>
      </c>
      <c r="AI178" s="54">
        <v>6931</v>
      </c>
      <c r="AJ178" s="54">
        <v>7138</v>
      </c>
      <c r="AK178" s="54">
        <v>7352</v>
      </c>
      <c r="AL178" s="54">
        <v>7572</v>
      </c>
      <c r="AM178" s="54">
        <v>7798</v>
      </c>
      <c r="AN178" s="54">
        <v>8032</v>
      </c>
      <c r="AO178" s="54">
        <v>8272</v>
      </c>
      <c r="AP178" s="54">
        <v>8520</v>
      </c>
      <c r="AQ178" s="54">
        <v>8775</v>
      </c>
      <c r="AR178" s="54">
        <v>9038</v>
      </c>
      <c r="AS178" s="54">
        <v>9308</v>
      </c>
      <c r="AT178" s="54">
        <v>9587</v>
      </c>
      <c r="AU178" s="54">
        <v>9874</v>
      </c>
      <c r="AV178" s="54">
        <v>10171</v>
      </c>
      <c r="AW178" s="54">
        <v>10476</v>
      </c>
      <c r="AX178" s="54">
        <v>10790</v>
      </c>
      <c r="AY178" s="54">
        <v>11113</v>
      </c>
      <c r="AZ178" s="54">
        <v>11447</v>
      </c>
      <c r="BA178" s="54">
        <v>11790</v>
      </c>
      <c r="BB178" s="54">
        <v>12144</v>
      </c>
      <c r="BC178" s="54">
        <v>12508</v>
      </c>
      <c r="BD178" s="54">
        <v>12883</v>
      </c>
      <c r="BE178" s="54">
        <v>13269</v>
      </c>
      <c r="BF178" s="54">
        <v>13667</v>
      </c>
      <c r="BG178" s="54">
        <v>14077</v>
      </c>
      <c r="BH178" s="54">
        <v>14499</v>
      </c>
      <c r="BI178" s="54">
        <v>14934</v>
      </c>
      <c r="BJ178" s="54">
        <v>15382</v>
      </c>
      <c r="BK178" s="54">
        <v>15843</v>
      </c>
      <c r="BL178" s="54">
        <v>16318</v>
      </c>
      <c r="BM178" s="54">
        <v>16807</v>
      </c>
      <c r="BN178" s="54">
        <v>17311</v>
      </c>
      <c r="BO178" s="54">
        <v>17829</v>
      </c>
      <c r="BP178" s="54">
        <v>18364</v>
      </c>
      <c r="BQ178" s="54">
        <v>18914</v>
      </c>
      <c r="BR178" s="54">
        <v>19481</v>
      </c>
      <c r="BS178" s="54">
        <v>20064</v>
      </c>
      <c r="BT178" s="54">
        <v>20665</v>
      </c>
      <c r="BU178" s="54">
        <v>21284</v>
      </c>
      <c r="BV178" s="54">
        <v>21921</v>
      </c>
      <c r="BW178" s="54">
        <v>22578</v>
      </c>
      <c r="BX178" s="54">
        <v>23253</v>
      </c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</row>
    <row r="179" spans="1:106">
      <c r="A179" s="54">
        <v>31</v>
      </c>
      <c r="B179" s="54">
        <v>552</v>
      </c>
      <c r="C179" s="54">
        <v>1462</v>
      </c>
      <c r="D179" s="54">
        <v>2797</v>
      </c>
      <c r="E179" s="54">
        <v>2878</v>
      </c>
      <c r="F179" s="54">
        <v>2962</v>
      </c>
      <c r="G179" s="54">
        <v>3049</v>
      </c>
      <c r="H179" s="54">
        <v>3138</v>
      </c>
      <c r="I179" s="54">
        <v>3230</v>
      </c>
      <c r="J179" s="54">
        <v>3324</v>
      </c>
      <c r="K179" s="54">
        <v>3422</v>
      </c>
      <c r="L179" s="54">
        <v>3523</v>
      </c>
      <c r="M179" s="54">
        <v>3627</v>
      </c>
      <c r="N179" s="54">
        <v>3735</v>
      </c>
      <c r="O179" s="54">
        <v>3846</v>
      </c>
      <c r="P179" s="54">
        <v>3960</v>
      </c>
      <c r="Q179" s="54">
        <v>4078</v>
      </c>
      <c r="R179" s="54">
        <v>4200</v>
      </c>
      <c r="S179" s="54">
        <v>4325</v>
      </c>
      <c r="T179" s="54">
        <v>4455</v>
      </c>
      <c r="U179" s="54">
        <v>4588</v>
      </c>
      <c r="V179" s="54">
        <v>4725</v>
      </c>
      <c r="W179" s="54">
        <v>4866</v>
      </c>
      <c r="X179" s="54">
        <v>5011</v>
      </c>
      <c r="Y179" s="54">
        <v>5161</v>
      </c>
      <c r="Z179" s="54">
        <v>5316</v>
      </c>
      <c r="AA179" s="54">
        <v>5475</v>
      </c>
      <c r="AB179" s="54">
        <v>5638</v>
      </c>
      <c r="AC179" s="54">
        <v>5807</v>
      </c>
      <c r="AD179" s="54">
        <v>5981</v>
      </c>
      <c r="AE179" s="54">
        <v>6159</v>
      </c>
      <c r="AF179" s="54">
        <v>6344</v>
      </c>
      <c r="AG179" s="54">
        <v>6534</v>
      </c>
      <c r="AH179" s="54">
        <v>6729</v>
      </c>
      <c r="AI179" s="54">
        <v>6930</v>
      </c>
      <c r="AJ179" s="54">
        <v>7138</v>
      </c>
      <c r="AK179" s="54">
        <v>7351</v>
      </c>
      <c r="AL179" s="54">
        <v>7571</v>
      </c>
      <c r="AM179" s="54">
        <v>7798</v>
      </c>
      <c r="AN179" s="54">
        <v>8031</v>
      </c>
      <c r="AO179" s="54">
        <v>8272</v>
      </c>
      <c r="AP179" s="54">
        <v>8519</v>
      </c>
      <c r="AQ179" s="54">
        <v>8774</v>
      </c>
      <c r="AR179" s="54">
        <v>9037</v>
      </c>
      <c r="AS179" s="54">
        <v>9308</v>
      </c>
      <c r="AT179" s="54">
        <v>9587</v>
      </c>
      <c r="AU179" s="54">
        <v>9874</v>
      </c>
      <c r="AV179" s="54">
        <v>10171</v>
      </c>
      <c r="AW179" s="54">
        <v>10476</v>
      </c>
      <c r="AX179" s="54">
        <v>10790</v>
      </c>
      <c r="AY179" s="54">
        <v>11113</v>
      </c>
      <c r="AZ179" s="54">
        <v>11447</v>
      </c>
      <c r="BA179" s="54">
        <v>11790</v>
      </c>
      <c r="BB179" s="54">
        <v>12144</v>
      </c>
      <c r="BC179" s="54">
        <v>12508</v>
      </c>
      <c r="BD179" s="54">
        <v>12883</v>
      </c>
      <c r="BE179" s="54">
        <v>13269</v>
      </c>
      <c r="BF179" s="54">
        <v>13667</v>
      </c>
      <c r="BG179" s="54">
        <v>14077</v>
      </c>
      <c r="BH179" s="54">
        <v>14499</v>
      </c>
      <c r="BI179" s="54">
        <v>14934</v>
      </c>
      <c r="BJ179" s="54">
        <v>15381</v>
      </c>
      <c r="BK179" s="54">
        <v>15842</v>
      </c>
      <c r="BL179" s="54">
        <v>16317</v>
      </c>
      <c r="BM179" s="54">
        <v>16806</v>
      </c>
      <c r="BN179" s="54">
        <v>17310</v>
      </c>
      <c r="BO179" s="54">
        <v>17829</v>
      </c>
      <c r="BP179" s="54">
        <v>18363</v>
      </c>
      <c r="BQ179" s="54">
        <v>18913</v>
      </c>
      <c r="BR179" s="54">
        <v>19480</v>
      </c>
      <c r="BS179" s="54">
        <v>20063</v>
      </c>
      <c r="BT179" s="54">
        <v>20664</v>
      </c>
      <c r="BU179" s="54">
        <v>21283</v>
      </c>
      <c r="BV179" s="54">
        <v>21920</v>
      </c>
      <c r="BW179" s="54">
        <v>22576</v>
      </c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</row>
    <row r="180" spans="1:106">
      <c r="A180" s="54">
        <v>32</v>
      </c>
      <c r="B180" s="54">
        <v>552</v>
      </c>
      <c r="C180" s="54">
        <v>1462</v>
      </c>
      <c r="D180" s="54">
        <v>2797</v>
      </c>
      <c r="E180" s="54">
        <v>2878</v>
      </c>
      <c r="F180" s="54">
        <v>2962</v>
      </c>
      <c r="G180" s="54">
        <v>3048</v>
      </c>
      <c r="H180" s="54">
        <v>3138</v>
      </c>
      <c r="I180" s="54">
        <v>3229</v>
      </c>
      <c r="J180" s="54">
        <v>3324</v>
      </c>
      <c r="K180" s="54">
        <v>3422</v>
      </c>
      <c r="L180" s="54">
        <v>3523</v>
      </c>
      <c r="M180" s="54">
        <v>3627</v>
      </c>
      <c r="N180" s="54">
        <v>3735</v>
      </c>
      <c r="O180" s="54">
        <v>3846</v>
      </c>
      <c r="P180" s="54">
        <v>3960</v>
      </c>
      <c r="Q180" s="54">
        <v>4078</v>
      </c>
      <c r="R180" s="54">
        <v>4200</v>
      </c>
      <c r="S180" s="54">
        <v>4325</v>
      </c>
      <c r="T180" s="54">
        <v>4454</v>
      </c>
      <c r="U180" s="54">
        <v>4587</v>
      </c>
      <c r="V180" s="54">
        <v>4724</v>
      </c>
      <c r="W180" s="54">
        <v>4866</v>
      </c>
      <c r="X180" s="54">
        <v>5011</v>
      </c>
      <c r="Y180" s="54">
        <v>5161</v>
      </c>
      <c r="Z180" s="54">
        <v>5315</v>
      </c>
      <c r="AA180" s="54">
        <v>5474</v>
      </c>
      <c r="AB180" s="54">
        <v>5638</v>
      </c>
      <c r="AC180" s="54">
        <v>5807</v>
      </c>
      <c r="AD180" s="54">
        <v>5980</v>
      </c>
      <c r="AE180" s="54">
        <v>6159</v>
      </c>
      <c r="AF180" s="54">
        <v>6343</v>
      </c>
      <c r="AG180" s="54">
        <v>6533</v>
      </c>
      <c r="AH180" s="54">
        <v>6729</v>
      </c>
      <c r="AI180" s="54">
        <v>6930</v>
      </c>
      <c r="AJ180" s="54">
        <v>7137</v>
      </c>
      <c r="AK180" s="54">
        <v>7351</v>
      </c>
      <c r="AL180" s="54">
        <v>7571</v>
      </c>
      <c r="AM180" s="54">
        <v>7797</v>
      </c>
      <c r="AN180" s="54">
        <v>8031</v>
      </c>
      <c r="AO180" s="54">
        <v>8271</v>
      </c>
      <c r="AP180" s="54">
        <v>8519</v>
      </c>
      <c r="AQ180" s="54">
        <v>8774</v>
      </c>
      <c r="AR180" s="54">
        <v>9036</v>
      </c>
      <c r="AS180" s="54">
        <v>9307</v>
      </c>
      <c r="AT180" s="54">
        <v>9587</v>
      </c>
      <c r="AU180" s="54">
        <v>9874</v>
      </c>
      <c r="AV180" s="54">
        <v>10170</v>
      </c>
      <c r="AW180" s="54">
        <v>10475</v>
      </c>
      <c r="AX180" s="54">
        <v>10790</v>
      </c>
      <c r="AY180" s="54">
        <v>11113</v>
      </c>
      <c r="AZ180" s="54">
        <v>11447</v>
      </c>
      <c r="BA180" s="54">
        <v>11790</v>
      </c>
      <c r="BB180" s="54">
        <v>12143</v>
      </c>
      <c r="BC180" s="54">
        <v>12508</v>
      </c>
      <c r="BD180" s="54">
        <v>12883</v>
      </c>
      <c r="BE180" s="54">
        <v>13269</v>
      </c>
      <c r="BF180" s="54">
        <v>13667</v>
      </c>
      <c r="BG180" s="54">
        <v>14077</v>
      </c>
      <c r="BH180" s="54">
        <v>14499</v>
      </c>
      <c r="BI180" s="54">
        <v>14933</v>
      </c>
      <c r="BJ180" s="54">
        <v>15381</v>
      </c>
      <c r="BK180" s="54">
        <v>15842</v>
      </c>
      <c r="BL180" s="54">
        <v>16317</v>
      </c>
      <c r="BM180" s="54">
        <v>16806</v>
      </c>
      <c r="BN180" s="54">
        <v>17309</v>
      </c>
      <c r="BO180" s="54">
        <v>17828</v>
      </c>
      <c r="BP180" s="54">
        <v>18362</v>
      </c>
      <c r="BQ180" s="54">
        <v>18912</v>
      </c>
      <c r="BR180" s="54">
        <v>19479</v>
      </c>
      <c r="BS180" s="54">
        <v>20062</v>
      </c>
      <c r="BT180" s="54">
        <v>20663</v>
      </c>
      <c r="BU180" s="54">
        <v>21281</v>
      </c>
      <c r="BV180" s="54">
        <v>21918</v>
      </c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</row>
    <row r="181" spans="1:106">
      <c r="A181" s="54">
        <v>33</v>
      </c>
      <c r="B181" s="54">
        <v>552</v>
      </c>
      <c r="C181" s="54">
        <v>1462</v>
      </c>
      <c r="D181" s="54">
        <v>2796</v>
      </c>
      <c r="E181" s="54">
        <v>2878</v>
      </c>
      <c r="F181" s="54">
        <v>2962</v>
      </c>
      <c r="G181" s="54">
        <v>3048</v>
      </c>
      <c r="H181" s="54">
        <v>3137</v>
      </c>
      <c r="I181" s="54">
        <v>3229</v>
      </c>
      <c r="J181" s="54">
        <v>3324</v>
      </c>
      <c r="K181" s="54">
        <v>3422</v>
      </c>
      <c r="L181" s="54">
        <v>3523</v>
      </c>
      <c r="M181" s="54">
        <v>3627</v>
      </c>
      <c r="N181" s="54">
        <v>3735</v>
      </c>
      <c r="O181" s="54">
        <v>3845</v>
      </c>
      <c r="P181" s="54">
        <v>3960</v>
      </c>
      <c r="Q181" s="54">
        <v>4078</v>
      </c>
      <c r="R181" s="54">
        <v>4199</v>
      </c>
      <c r="S181" s="54">
        <v>4325</v>
      </c>
      <c r="T181" s="54">
        <v>4454</v>
      </c>
      <c r="U181" s="54">
        <v>4587</v>
      </c>
      <c r="V181" s="54">
        <v>4724</v>
      </c>
      <c r="W181" s="54">
        <v>4865</v>
      </c>
      <c r="X181" s="54">
        <v>5011</v>
      </c>
      <c r="Y181" s="54">
        <v>5160</v>
      </c>
      <c r="Z181" s="54">
        <v>5315</v>
      </c>
      <c r="AA181" s="54">
        <v>5474</v>
      </c>
      <c r="AB181" s="54">
        <v>5637</v>
      </c>
      <c r="AC181" s="54">
        <v>5806</v>
      </c>
      <c r="AD181" s="54">
        <v>5980</v>
      </c>
      <c r="AE181" s="54">
        <v>6158</v>
      </c>
      <c r="AF181" s="54">
        <v>6343</v>
      </c>
      <c r="AG181" s="54">
        <v>6532</v>
      </c>
      <c r="AH181" s="54">
        <v>6728</v>
      </c>
      <c r="AI181" s="54">
        <v>6929</v>
      </c>
      <c r="AJ181" s="54">
        <v>7137</v>
      </c>
      <c r="AK181" s="54">
        <v>7350</v>
      </c>
      <c r="AL181" s="54">
        <v>7570</v>
      </c>
      <c r="AM181" s="54">
        <v>7797</v>
      </c>
      <c r="AN181" s="54">
        <v>8030</v>
      </c>
      <c r="AO181" s="54">
        <v>8270</v>
      </c>
      <c r="AP181" s="54">
        <v>8518</v>
      </c>
      <c r="AQ181" s="54">
        <v>8773</v>
      </c>
      <c r="AR181" s="54">
        <v>9036</v>
      </c>
      <c r="AS181" s="54">
        <v>9307</v>
      </c>
      <c r="AT181" s="54">
        <v>9586</v>
      </c>
      <c r="AU181" s="54">
        <v>9874</v>
      </c>
      <c r="AV181" s="54">
        <v>10170</v>
      </c>
      <c r="AW181" s="54">
        <v>10475</v>
      </c>
      <c r="AX181" s="54">
        <v>10789</v>
      </c>
      <c r="AY181" s="54">
        <v>11113</v>
      </c>
      <c r="AZ181" s="54">
        <v>11446</v>
      </c>
      <c r="BA181" s="54">
        <v>11789</v>
      </c>
      <c r="BB181" s="54">
        <v>12143</v>
      </c>
      <c r="BC181" s="54">
        <v>12507</v>
      </c>
      <c r="BD181" s="54">
        <v>12882</v>
      </c>
      <c r="BE181" s="54">
        <v>13268</v>
      </c>
      <c r="BF181" s="54">
        <v>13666</v>
      </c>
      <c r="BG181" s="54">
        <v>14076</v>
      </c>
      <c r="BH181" s="54">
        <v>14498</v>
      </c>
      <c r="BI181" s="54">
        <v>14932</v>
      </c>
      <c r="BJ181" s="54">
        <v>15380</v>
      </c>
      <c r="BK181" s="54">
        <v>15841</v>
      </c>
      <c r="BL181" s="54">
        <v>16316</v>
      </c>
      <c r="BM181" s="54">
        <v>16805</v>
      </c>
      <c r="BN181" s="54">
        <v>17308</v>
      </c>
      <c r="BO181" s="54">
        <v>17827</v>
      </c>
      <c r="BP181" s="54">
        <v>18361</v>
      </c>
      <c r="BQ181" s="54">
        <v>18911</v>
      </c>
      <c r="BR181" s="54">
        <v>19477</v>
      </c>
      <c r="BS181" s="54">
        <v>20060</v>
      </c>
      <c r="BT181" s="54">
        <v>20661</v>
      </c>
      <c r="BU181" s="54">
        <v>21279</v>
      </c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</row>
    <row r="182" spans="1:106">
      <c r="A182" s="54">
        <v>34</v>
      </c>
      <c r="B182" s="54">
        <v>552</v>
      </c>
      <c r="C182" s="54">
        <v>1462</v>
      </c>
      <c r="D182" s="54">
        <v>2796</v>
      </c>
      <c r="E182" s="54">
        <v>2878</v>
      </c>
      <c r="F182" s="54">
        <v>2961</v>
      </c>
      <c r="G182" s="54">
        <v>3048</v>
      </c>
      <c r="H182" s="54">
        <v>3137</v>
      </c>
      <c r="I182" s="54">
        <v>3229</v>
      </c>
      <c r="J182" s="54">
        <v>3324</v>
      </c>
      <c r="K182" s="54">
        <v>3422</v>
      </c>
      <c r="L182" s="54">
        <v>3523</v>
      </c>
      <c r="M182" s="54">
        <v>3627</v>
      </c>
      <c r="N182" s="54">
        <v>3734</v>
      </c>
      <c r="O182" s="54">
        <v>3845</v>
      </c>
      <c r="P182" s="54">
        <v>3959</v>
      </c>
      <c r="Q182" s="54">
        <v>4077</v>
      </c>
      <c r="R182" s="54">
        <v>4199</v>
      </c>
      <c r="S182" s="54">
        <v>4324</v>
      </c>
      <c r="T182" s="54">
        <v>4453</v>
      </c>
      <c r="U182" s="54">
        <v>4586</v>
      </c>
      <c r="V182" s="54">
        <v>4724</v>
      </c>
      <c r="W182" s="54">
        <v>4865</v>
      </c>
      <c r="X182" s="54">
        <v>5010</v>
      </c>
      <c r="Y182" s="54">
        <v>5160</v>
      </c>
      <c r="Z182" s="54">
        <v>5314</v>
      </c>
      <c r="AA182" s="54">
        <v>5473</v>
      </c>
      <c r="AB182" s="54">
        <v>5637</v>
      </c>
      <c r="AC182" s="54">
        <v>5805</v>
      </c>
      <c r="AD182" s="54">
        <v>5979</v>
      </c>
      <c r="AE182" s="54">
        <v>6158</v>
      </c>
      <c r="AF182" s="54">
        <v>6342</v>
      </c>
      <c r="AG182" s="54">
        <v>6532</v>
      </c>
      <c r="AH182" s="54">
        <v>6727</v>
      </c>
      <c r="AI182" s="54">
        <v>6928</v>
      </c>
      <c r="AJ182" s="54">
        <v>7136</v>
      </c>
      <c r="AK182" s="54">
        <v>7349</v>
      </c>
      <c r="AL182" s="54">
        <v>7569</v>
      </c>
      <c r="AM182" s="54">
        <v>7796</v>
      </c>
      <c r="AN182" s="54">
        <v>8029</v>
      </c>
      <c r="AO182" s="54">
        <v>8269</v>
      </c>
      <c r="AP182" s="54">
        <v>8517</v>
      </c>
      <c r="AQ182" s="54">
        <v>8772</v>
      </c>
      <c r="AR182" s="54">
        <v>9036</v>
      </c>
      <c r="AS182" s="54">
        <v>9307</v>
      </c>
      <c r="AT182" s="54">
        <v>9586</v>
      </c>
      <c r="AU182" s="54">
        <v>9873</v>
      </c>
      <c r="AV182" s="54">
        <v>10169</v>
      </c>
      <c r="AW182" s="54">
        <v>10474</v>
      </c>
      <c r="AX182" s="54">
        <v>10789</v>
      </c>
      <c r="AY182" s="54">
        <v>11112</v>
      </c>
      <c r="AZ182" s="54">
        <v>11445</v>
      </c>
      <c r="BA182" s="54">
        <v>11789</v>
      </c>
      <c r="BB182" s="54">
        <v>12142</v>
      </c>
      <c r="BC182" s="54">
        <v>12506</v>
      </c>
      <c r="BD182" s="54">
        <v>12881</v>
      </c>
      <c r="BE182" s="54">
        <v>13267</v>
      </c>
      <c r="BF182" s="54">
        <v>13665</v>
      </c>
      <c r="BG182" s="54">
        <v>14075</v>
      </c>
      <c r="BH182" s="54">
        <v>14497</v>
      </c>
      <c r="BI182" s="54">
        <v>14931</v>
      </c>
      <c r="BJ182" s="54">
        <v>15379</v>
      </c>
      <c r="BK182" s="54">
        <v>15840</v>
      </c>
      <c r="BL182" s="54">
        <v>16314</v>
      </c>
      <c r="BM182" s="54">
        <v>16803</v>
      </c>
      <c r="BN182" s="54">
        <v>17307</v>
      </c>
      <c r="BO182" s="54">
        <v>17825</v>
      </c>
      <c r="BP182" s="54">
        <v>18359</v>
      </c>
      <c r="BQ182" s="54">
        <v>18909</v>
      </c>
      <c r="BR182" s="54">
        <v>19475</v>
      </c>
      <c r="BS182" s="54">
        <v>20058</v>
      </c>
      <c r="BT182" s="54">
        <v>20658</v>
      </c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</row>
    <row r="183" spans="1:106">
      <c r="A183" s="54">
        <v>35</v>
      </c>
      <c r="B183" s="54">
        <v>552</v>
      </c>
      <c r="C183" s="54">
        <v>1462</v>
      </c>
      <c r="D183" s="54">
        <v>2796</v>
      </c>
      <c r="E183" s="54">
        <v>2877</v>
      </c>
      <c r="F183" s="54">
        <v>2961</v>
      </c>
      <c r="G183" s="54">
        <v>3047</v>
      </c>
      <c r="H183" s="54">
        <v>3137</v>
      </c>
      <c r="I183" s="54">
        <v>3229</v>
      </c>
      <c r="J183" s="54">
        <v>3324</v>
      </c>
      <c r="K183" s="54">
        <v>3422</v>
      </c>
      <c r="L183" s="54">
        <v>3523</v>
      </c>
      <c r="M183" s="54">
        <v>3627</v>
      </c>
      <c r="N183" s="54">
        <v>3734</v>
      </c>
      <c r="O183" s="54">
        <v>3845</v>
      </c>
      <c r="P183" s="54">
        <v>3959</v>
      </c>
      <c r="Q183" s="54">
        <v>4077</v>
      </c>
      <c r="R183" s="54">
        <v>4198</v>
      </c>
      <c r="S183" s="54">
        <v>4324</v>
      </c>
      <c r="T183" s="54">
        <v>4453</v>
      </c>
      <c r="U183" s="54">
        <v>4586</v>
      </c>
      <c r="V183" s="54">
        <v>4723</v>
      </c>
      <c r="W183" s="54">
        <v>4864</v>
      </c>
      <c r="X183" s="54">
        <v>5009</v>
      </c>
      <c r="Y183" s="54">
        <v>5159</v>
      </c>
      <c r="Z183" s="54">
        <v>5313</v>
      </c>
      <c r="AA183" s="54">
        <v>5472</v>
      </c>
      <c r="AB183" s="54">
        <v>5636</v>
      </c>
      <c r="AC183" s="54">
        <v>5805</v>
      </c>
      <c r="AD183" s="54">
        <v>5978</v>
      </c>
      <c r="AE183" s="54">
        <v>6157</v>
      </c>
      <c r="AF183" s="54">
        <v>6341</v>
      </c>
      <c r="AG183" s="54">
        <v>6531</v>
      </c>
      <c r="AH183" s="54">
        <v>6726</v>
      </c>
      <c r="AI183" s="54">
        <v>6928</v>
      </c>
      <c r="AJ183" s="54">
        <v>7135</v>
      </c>
      <c r="AK183" s="54">
        <v>7348</v>
      </c>
      <c r="AL183" s="54">
        <v>7568</v>
      </c>
      <c r="AM183" s="54">
        <v>7795</v>
      </c>
      <c r="AN183" s="54">
        <v>8028</v>
      </c>
      <c r="AO183" s="54">
        <v>8268</v>
      </c>
      <c r="AP183" s="54">
        <v>8516</v>
      </c>
      <c r="AQ183" s="54">
        <v>8772</v>
      </c>
      <c r="AR183" s="54">
        <v>9035</v>
      </c>
      <c r="AS183" s="54">
        <v>9306</v>
      </c>
      <c r="AT183" s="54">
        <v>9585</v>
      </c>
      <c r="AU183" s="54">
        <v>9873</v>
      </c>
      <c r="AV183" s="54">
        <v>10169</v>
      </c>
      <c r="AW183" s="54">
        <v>10474</v>
      </c>
      <c r="AX183" s="54">
        <v>10788</v>
      </c>
      <c r="AY183" s="54">
        <v>11111</v>
      </c>
      <c r="AZ183" s="54">
        <v>11444</v>
      </c>
      <c r="BA183" s="54">
        <v>11788</v>
      </c>
      <c r="BB183" s="54">
        <v>12141</v>
      </c>
      <c r="BC183" s="54">
        <v>12505</v>
      </c>
      <c r="BD183" s="54">
        <v>12880</v>
      </c>
      <c r="BE183" s="54">
        <v>13266</v>
      </c>
      <c r="BF183" s="54">
        <v>13664</v>
      </c>
      <c r="BG183" s="54">
        <v>14073</v>
      </c>
      <c r="BH183" s="54">
        <v>14495</v>
      </c>
      <c r="BI183" s="54">
        <v>14930</v>
      </c>
      <c r="BJ183" s="54">
        <v>15377</v>
      </c>
      <c r="BK183" s="54">
        <v>15838</v>
      </c>
      <c r="BL183" s="54">
        <v>16313</v>
      </c>
      <c r="BM183" s="54">
        <v>16801</v>
      </c>
      <c r="BN183" s="54">
        <v>17305</v>
      </c>
      <c r="BO183" s="54">
        <v>17823</v>
      </c>
      <c r="BP183" s="54">
        <v>18357</v>
      </c>
      <c r="BQ183" s="54">
        <v>18906</v>
      </c>
      <c r="BR183" s="54">
        <v>19473</v>
      </c>
      <c r="BS183" s="54">
        <v>20055</v>
      </c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</row>
    <row r="184" spans="1:106">
      <c r="A184" s="54">
        <v>36</v>
      </c>
      <c r="B184" s="54">
        <v>552</v>
      </c>
      <c r="C184" s="54">
        <v>1462</v>
      </c>
      <c r="D184" s="54">
        <v>2796</v>
      </c>
      <c r="E184" s="54">
        <v>2877</v>
      </c>
      <c r="F184" s="54">
        <v>2961</v>
      </c>
      <c r="G184" s="54">
        <v>3047</v>
      </c>
      <c r="H184" s="54">
        <v>3137</v>
      </c>
      <c r="I184" s="54">
        <v>3229</v>
      </c>
      <c r="J184" s="54">
        <v>3324</v>
      </c>
      <c r="K184" s="54">
        <v>3422</v>
      </c>
      <c r="L184" s="54">
        <v>3522</v>
      </c>
      <c r="M184" s="54">
        <v>3626</v>
      </c>
      <c r="N184" s="54">
        <v>3734</v>
      </c>
      <c r="O184" s="54">
        <v>3844</v>
      </c>
      <c r="P184" s="54">
        <v>3958</v>
      </c>
      <c r="Q184" s="54">
        <v>4076</v>
      </c>
      <c r="R184" s="54">
        <v>4198</v>
      </c>
      <c r="S184" s="54">
        <v>4323</v>
      </c>
      <c r="T184" s="54">
        <v>4452</v>
      </c>
      <c r="U184" s="54">
        <v>4585</v>
      </c>
      <c r="V184" s="54">
        <v>4722</v>
      </c>
      <c r="W184" s="54">
        <v>4863</v>
      </c>
      <c r="X184" s="54">
        <v>5009</v>
      </c>
      <c r="Y184" s="54">
        <v>5158</v>
      </c>
      <c r="Z184" s="54">
        <v>5313</v>
      </c>
      <c r="AA184" s="54">
        <v>5472</v>
      </c>
      <c r="AB184" s="54">
        <v>5635</v>
      </c>
      <c r="AC184" s="54">
        <v>5804</v>
      </c>
      <c r="AD184" s="54">
        <v>5977</v>
      </c>
      <c r="AE184" s="54">
        <v>6156</v>
      </c>
      <c r="AF184" s="54">
        <v>6340</v>
      </c>
      <c r="AG184" s="54">
        <v>6530</v>
      </c>
      <c r="AH184" s="54">
        <v>6725</v>
      </c>
      <c r="AI184" s="54">
        <v>6926</v>
      </c>
      <c r="AJ184" s="54">
        <v>7134</v>
      </c>
      <c r="AK184" s="54">
        <v>7347</v>
      </c>
      <c r="AL184" s="54">
        <v>7567</v>
      </c>
      <c r="AM184" s="54">
        <v>7793</v>
      </c>
      <c r="AN184" s="54">
        <v>8027</v>
      </c>
      <c r="AO184" s="54">
        <v>8268</v>
      </c>
      <c r="AP184" s="54">
        <v>8515</v>
      </c>
      <c r="AQ184" s="54">
        <v>8771</v>
      </c>
      <c r="AR184" s="54">
        <v>9034</v>
      </c>
      <c r="AS184" s="54">
        <v>9305</v>
      </c>
      <c r="AT184" s="54">
        <v>9584</v>
      </c>
      <c r="AU184" s="54">
        <v>9872</v>
      </c>
      <c r="AV184" s="54">
        <v>10168</v>
      </c>
      <c r="AW184" s="54">
        <v>10473</v>
      </c>
      <c r="AX184" s="54">
        <v>10787</v>
      </c>
      <c r="AY184" s="54">
        <v>11110</v>
      </c>
      <c r="AZ184" s="54">
        <v>11443</v>
      </c>
      <c r="BA184" s="54">
        <v>11786</v>
      </c>
      <c r="BB184" s="54">
        <v>12140</v>
      </c>
      <c r="BC184" s="54">
        <v>12504</v>
      </c>
      <c r="BD184" s="54">
        <v>12879</v>
      </c>
      <c r="BE184" s="54">
        <v>13265</v>
      </c>
      <c r="BF184" s="54">
        <v>13662</v>
      </c>
      <c r="BG184" s="54">
        <v>14072</v>
      </c>
      <c r="BH184" s="54">
        <v>14494</v>
      </c>
      <c r="BI184" s="54">
        <v>14928</v>
      </c>
      <c r="BJ184" s="54">
        <v>15375</v>
      </c>
      <c r="BK184" s="54">
        <v>15836</v>
      </c>
      <c r="BL184" s="54">
        <v>16311</v>
      </c>
      <c r="BM184" s="54">
        <v>16799</v>
      </c>
      <c r="BN184" s="54">
        <v>17302</v>
      </c>
      <c r="BO184" s="54">
        <v>17820</v>
      </c>
      <c r="BP184" s="54">
        <v>18354</v>
      </c>
      <c r="BQ184" s="54">
        <v>18904</v>
      </c>
      <c r="BR184" s="54">
        <v>19469</v>
      </c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</row>
    <row r="185" spans="1:106">
      <c r="A185" s="54">
        <v>37</v>
      </c>
      <c r="B185" s="54">
        <v>552</v>
      </c>
      <c r="C185" s="54">
        <v>1462</v>
      </c>
      <c r="D185" s="54">
        <v>2796</v>
      </c>
      <c r="E185" s="54">
        <v>2877</v>
      </c>
      <c r="F185" s="54">
        <v>2961</v>
      </c>
      <c r="G185" s="54">
        <v>3048</v>
      </c>
      <c r="H185" s="54">
        <v>3137</v>
      </c>
      <c r="I185" s="54">
        <v>3229</v>
      </c>
      <c r="J185" s="54">
        <v>3324</v>
      </c>
      <c r="K185" s="54">
        <v>3421</v>
      </c>
      <c r="L185" s="54">
        <v>3522</v>
      </c>
      <c r="M185" s="54">
        <v>3626</v>
      </c>
      <c r="N185" s="54">
        <v>3733</v>
      </c>
      <c r="O185" s="54">
        <v>3844</v>
      </c>
      <c r="P185" s="54">
        <v>3958</v>
      </c>
      <c r="Q185" s="54">
        <v>4075</v>
      </c>
      <c r="R185" s="54">
        <v>4197</v>
      </c>
      <c r="S185" s="54">
        <v>4322</v>
      </c>
      <c r="T185" s="54">
        <v>4451</v>
      </c>
      <c r="U185" s="54">
        <v>4584</v>
      </c>
      <c r="V185" s="54">
        <v>4721</v>
      </c>
      <c r="W185" s="54">
        <v>4862</v>
      </c>
      <c r="X185" s="54">
        <v>5008</v>
      </c>
      <c r="Y185" s="54">
        <v>5157</v>
      </c>
      <c r="Z185" s="54">
        <v>5312</v>
      </c>
      <c r="AA185" s="54">
        <v>5471</v>
      </c>
      <c r="AB185" s="54">
        <v>5634</v>
      </c>
      <c r="AC185" s="54">
        <v>5803</v>
      </c>
      <c r="AD185" s="54">
        <v>5976</v>
      </c>
      <c r="AE185" s="54">
        <v>6155</v>
      </c>
      <c r="AF185" s="54">
        <v>6339</v>
      </c>
      <c r="AG185" s="54">
        <v>6529</v>
      </c>
      <c r="AH185" s="54">
        <v>6724</v>
      </c>
      <c r="AI185" s="54">
        <v>6925</v>
      </c>
      <c r="AJ185" s="54">
        <v>7132</v>
      </c>
      <c r="AK185" s="54">
        <v>7346</v>
      </c>
      <c r="AL185" s="54">
        <v>7566</v>
      </c>
      <c r="AM185" s="54">
        <v>7792</v>
      </c>
      <c r="AN185" s="54">
        <v>8026</v>
      </c>
      <c r="AO185" s="54">
        <v>8267</v>
      </c>
      <c r="AP185" s="54">
        <v>8514</v>
      </c>
      <c r="AQ185" s="54">
        <v>8770</v>
      </c>
      <c r="AR185" s="54">
        <v>9033</v>
      </c>
      <c r="AS185" s="54">
        <v>9304</v>
      </c>
      <c r="AT185" s="54">
        <v>9583</v>
      </c>
      <c r="AU185" s="54">
        <v>9870</v>
      </c>
      <c r="AV185" s="54">
        <v>10166</v>
      </c>
      <c r="AW185" s="54">
        <v>10471</v>
      </c>
      <c r="AX185" s="54">
        <v>10785</v>
      </c>
      <c r="AY185" s="54">
        <v>11109</v>
      </c>
      <c r="AZ185" s="54">
        <v>11442</v>
      </c>
      <c r="BA185" s="54">
        <v>11785</v>
      </c>
      <c r="BB185" s="54">
        <v>12138</v>
      </c>
      <c r="BC185" s="54">
        <v>12502</v>
      </c>
      <c r="BD185" s="54">
        <v>12877</v>
      </c>
      <c r="BE185" s="54">
        <v>13263</v>
      </c>
      <c r="BF185" s="54">
        <v>13660</v>
      </c>
      <c r="BG185" s="54">
        <v>14070</v>
      </c>
      <c r="BH185" s="54">
        <v>14492</v>
      </c>
      <c r="BI185" s="54">
        <v>14926</v>
      </c>
      <c r="BJ185" s="54">
        <v>15373</v>
      </c>
      <c r="BK185" s="54">
        <v>15834</v>
      </c>
      <c r="BL185" s="54">
        <v>16308</v>
      </c>
      <c r="BM185" s="54">
        <v>16796</v>
      </c>
      <c r="BN185" s="54">
        <v>17299</v>
      </c>
      <c r="BO185" s="54">
        <v>17817</v>
      </c>
      <c r="BP185" s="54">
        <v>18351</v>
      </c>
      <c r="BQ185" s="54">
        <v>18900</v>
      </c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</row>
    <row r="186" spans="1:106">
      <c r="A186" s="54">
        <v>38</v>
      </c>
      <c r="B186" s="54">
        <v>552</v>
      </c>
      <c r="C186" s="54">
        <v>1462</v>
      </c>
      <c r="D186" s="54">
        <v>2796</v>
      </c>
      <c r="E186" s="54">
        <v>2877</v>
      </c>
      <c r="F186" s="54">
        <v>2961</v>
      </c>
      <c r="G186" s="54">
        <v>3048</v>
      </c>
      <c r="H186" s="54">
        <v>3137</v>
      </c>
      <c r="I186" s="54">
        <v>3229</v>
      </c>
      <c r="J186" s="54">
        <v>3324</v>
      </c>
      <c r="K186" s="54">
        <v>3421</v>
      </c>
      <c r="L186" s="54">
        <v>3522</v>
      </c>
      <c r="M186" s="54">
        <v>3625</v>
      </c>
      <c r="N186" s="54">
        <v>3732</v>
      </c>
      <c r="O186" s="54">
        <v>3843</v>
      </c>
      <c r="P186" s="54">
        <v>3957</v>
      </c>
      <c r="Q186" s="54">
        <v>4074</v>
      </c>
      <c r="R186" s="54">
        <v>4196</v>
      </c>
      <c r="S186" s="54">
        <v>4321</v>
      </c>
      <c r="T186" s="54">
        <v>4450</v>
      </c>
      <c r="U186" s="54">
        <v>4583</v>
      </c>
      <c r="V186" s="54">
        <v>4720</v>
      </c>
      <c r="W186" s="54">
        <v>4861</v>
      </c>
      <c r="X186" s="54">
        <v>5007</v>
      </c>
      <c r="Y186" s="54">
        <v>5156</v>
      </c>
      <c r="Z186" s="54">
        <v>5311</v>
      </c>
      <c r="AA186" s="54">
        <v>5469</v>
      </c>
      <c r="AB186" s="54">
        <v>5633</v>
      </c>
      <c r="AC186" s="54">
        <v>5801</v>
      </c>
      <c r="AD186" s="54">
        <v>5975</v>
      </c>
      <c r="AE186" s="54">
        <v>6154</v>
      </c>
      <c r="AF186" s="54">
        <v>6338</v>
      </c>
      <c r="AG186" s="54">
        <v>6527</v>
      </c>
      <c r="AH186" s="54">
        <v>6723</v>
      </c>
      <c r="AI186" s="54">
        <v>6924</v>
      </c>
      <c r="AJ186" s="54">
        <v>7131</v>
      </c>
      <c r="AK186" s="54">
        <v>7344</v>
      </c>
      <c r="AL186" s="54">
        <v>7564</v>
      </c>
      <c r="AM186" s="54">
        <v>7791</v>
      </c>
      <c r="AN186" s="54">
        <v>8025</v>
      </c>
      <c r="AO186" s="54">
        <v>8265</v>
      </c>
      <c r="AP186" s="54">
        <v>8513</v>
      </c>
      <c r="AQ186" s="54">
        <v>8769</v>
      </c>
      <c r="AR186" s="54">
        <v>9032</v>
      </c>
      <c r="AS186" s="54">
        <v>9302</v>
      </c>
      <c r="AT186" s="54">
        <v>9581</v>
      </c>
      <c r="AU186" s="54">
        <v>9869</v>
      </c>
      <c r="AV186" s="54">
        <v>10165</v>
      </c>
      <c r="AW186" s="54">
        <v>10470</v>
      </c>
      <c r="AX186" s="54">
        <v>10784</v>
      </c>
      <c r="AY186" s="54">
        <v>11107</v>
      </c>
      <c r="AZ186" s="54">
        <v>11440</v>
      </c>
      <c r="BA186" s="54">
        <v>11783</v>
      </c>
      <c r="BB186" s="54">
        <v>12136</v>
      </c>
      <c r="BC186" s="54">
        <v>12500</v>
      </c>
      <c r="BD186" s="54">
        <v>12875</v>
      </c>
      <c r="BE186" s="54">
        <v>13261</v>
      </c>
      <c r="BF186" s="54">
        <v>13658</v>
      </c>
      <c r="BG186" s="54">
        <v>14067</v>
      </c>
      <c r="BH186" s="54">
        <v>14489</v>
      </c>
      <c r="BI186" s="54">
        <v>14923</v>
      </c>
      <c r="BJ186" s="54">
        <v>15370</v>
      </c>
      <c r="BK186" s="54">
        <v>15831</v>
      </c>
      <c r="BL186" s="54">
        <v>16305</v>
      </c>
      <c r="BM186" s="54">
        <v>16793</v>
      </c>
      <c r="BN186" s="54">
        <v>17296</v>
      </c>
      <c r="BO186" s="54">
        <v>17814</v>
      </c>
      <c r="BP186" s="54">
        <v>18347</v>
      </c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</row>
    <row r="187" spans="1:106">
      <c r="A187" s="54">
        <v>39</v>
      </c>
      <c r="B187" s="54">
        <v>552</v>
      </c>
      <c r="C187" s="54">
        <v>1461</v>
      </c>
      <c r="D187" s="54">
        <v>2796</v>
      </c>
      <c r="E187" s="54">
        <v>2878</v>
      </c>
      <c r="F187" s="54">
        <v>2961</v>
      </c>
      <c r="G187" s="54">
        <v>3048</v>
      </c>
      <c r="H187" s="54">
        <v>3137</v>
      </c>
      <c r="I187" s="54">
        <v>3229</v>
      </c>
      <c r="J187" s="54">
        <v>3323</v>
      </c>
      <c r="K187" s="54">
        <v>3421</v>
      </c>
      <c r="L187" s="54">
        <v>3521</v>
      </c>
      <c r="M187" s="54">
        <v>3625</v>
      </c>
      <c r="N187" s="54">
        <v>3732</v>
      </c>
      <c r="O187" s="54">
        <v>3842</v>
      </c>
      <c r="P187" s="54">
        <v>3956</v>
      </c>
      <c r="Q187" s="54">
        <v>4073</v>
      </c>
      <c r="R187" s="54">
        <v>4195</v>
      </c>
      <c r="S187" s="54">
        <v>4320</v>
      </c>
      <c r="T187" s="54">
        <v>4449</v>
      </c>
      <c r="U187" s="54">
        <v>4582</v>
      </c>
      <c r="V187" s="54">
        <v>4719</v>
      </c>
      <c r="W187" s="54">
        <v>4860</v>
      </c>
      <c r="X187" s="54">
        <v>5006</v>
      </c>
      <c r="Y187" s="54">
        <v>5155</v>
      </c>
      <c r="Z187" s="54">
        <v>5309</v>
      </c>
      <c r="AA187" s="54">
        <v>5468</v>
      </c>
      <c r="AB187" s="54">
        <v>5632</v>
      </c>
      <c r="AC187" s="54">
        <v>5800</v>
      </c>
      <c r="AD187" s="54">
        <v>5974</v>
      </c>
      <c r="AE187" s="54">
        <v>6152</v>
      </c>
      <c r="AF187" s="54">
        <v>6336</v>
      </c>
      <c r="AG187" s="54">
        <v>6526</v>
      </c>
      <c r="AH187" s="54">
        <v>6721</v>
      </c>
      <c r="AI187" s="54">
        <v>6922</v>
      </c>
      <c r="AJ187" s="54">
        <v>7129</v>
      </c>
      <c r="AK187" s="54">
        <v>7343</v>
      </c>
      <c r="AL187" s="54">
        <v>7563</v>
      </c>
      <c r="AM187" s="54">
        <v>7790</v>
      </c>
      <c r="AN187" s="54">
        <v>8023</v>
      </c>
      <c r="AO187" s="54">
        <v>8264</v>
      </c>
      <c r="AP187" s="54">
        <v>8512</v>
      </c>
      <c r="AQ187" s="54">
        <v>8767</v>
      </c>
      <c r="AR187" s="54">
        <v>9030</v>
      </c>
      <c r="AS187" s="54">
        <v>9301</v>
      </c>
      <c r="AT187" s="54">
        <v>9580</v>
      </c>
      <c r="AU187" s="54">
        <v>9867</v>
      </c>
      <c r="AV187" s="54">
        <v>10163</v>
      </c>
      <c r="AW187" s="54">
        <v>10468</v>
      </c>
      <c r="AX187" s="54">
        <v>10782</v>
      </c>
      <c r="AY187" s="54">
        <v>11105</v>
      </c>
      <c r="AZ187" s="54">
        <v>11438</v>
      </c>
      <c r="BA187" s="54">
        <v>11781</v>
      </c>
      <c r="BB187" s="54">
        <v>12134</v>
      </c>
      <c r="BC187" s="54">
        <v>12498</v>
      </c>
      <c r="BD187" s="54">
        <v>12872</v>
      </c>
      <c r="BE187" s="54">
        <v>13258</v>
      </c>
      <c r="BF187" s="54">
        <v>13656</v>
      </c>
      <c r="BG187" s="54">
        <v>14065</v>
      </c>
      <c r="BH187" s="54">
        <v>14486</v>
      </c>
      <c r="BI187" s="54">
        <v>14920</v>
      </c>
      <c r="BJ187" s="54">
        <v>15367</v>
      </c>
      <c r="BK187" s="54">
        <v>15827</v>
      </c>
      <c r="BL187" s="54">
        <v>16301</v>
      </c>
      <c r="BM187" s="54">
        <v>16790</v>
      </c>
      <c r="BN187" s="54">
        <v>17292</v>
      </c>
      <c r="BO187" s="54">
        <v>17810</v>
      </c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</row>
    <row r="188" spans="1:106">
      <c r="A188" s="54">
        <v>40</v>
      </c>
      <c r="B188" s="54">
        <v>552</v>
      </c>
      <c r="C188" s="54">
        <v>1462</v>
      </c>
      <c r="D188" s="54">
        <v>2796</v>
      </c>
      <c r="E188" s="54">
        <v>2878</v>
      </c>
      <c r="F188" s="54">
        <v>2962</v>
      </c>
      <c r="G188" s="54">
        <v>3048</v>
      </c>
      <c r="H188" s="54">
        <v>3137</v>
      </c>
      <c r="I188" s="54">
        <v>3228</v>
      </c>
      <c r="J188" s="54">
        <v>3323</v>
      </c>
      <c r="K188" s="54">
        <v>3420</v>
      </c>
      <c r="L188" s="54">
        <v>3520</v>
      </c>
      <c r="M188" s="54">
        <v>3624</v>
      </c>
      <c r="N188" s="54">
        <v>3731</v>
      </c>
      <c r="O188" s="54">
        <v>3841</v>
      </c>
      <c r="P188" s="54">
        <v>3955</v>
      </c>
      <c r="Q188" s="54">
        <v>4072</v>
      </c>
      <c r="R188" s="54">
        <v>4193</v>
      </c>
      <c r="S188" s="54">
        <v>4319</v>
      </c>
      <c r="T188" s="54">
        <v>4448</v>
      </c>
      <c r="U188" s="54">
        <v>4581</v>
      </c>
      <c r="V188" s="54">
        <v>4718</v>
      </c>
      <c r="W188" s="54">
        <v>4859</v>
      </c>
      <c r="X188" s="54">
        <v>5004</v>
      </c>
      <c r="Y188" s="54">
        <v>5153</v>
      </c>
      <c r="Z188" s="54">
        <v>5307</v>
      </c>
      <c r="AA188" s="54">
        <v>5466</v>
      </c>
      <c r="AB188" s="54">
        <v>5630</v>
      </c>
      <c r="AC188" s="54">
        <v>5798</v>
      </c>
      <c r="AD188" s="54">
        <v>5971</v>
      </c>
      <c r="AE188" s="54">
        <v>6150</v>
      </c>
      <c r="AF188" s="54">
        <v>6334</v>
      </c>
      <c r="AG188" s="54">
        <v>6523</v>
      </c>
      <c r="AH188" s="54">
        <v>6719</v>
      </c>
      <c r="AI188" s="54">
        <v>6920</v>
      </c>
      <c r="AJ188" s="54">
        <v>7127</v>
      </c>
      <c r="AK188" s="54">
        <v>7340</v>
      </c>
      <c r="AL188" s="54">
        <v>7561</v>
      </c>
      <c r="AM188" s="54">
        <v>7787</v>
      </c>
      <c r="AN188" s="54">
        <v>8021</v>
      </c>
      <c r="AO188" s="54">
        <v>8262</v>
      </c>
      <c r="AP188" s="54">
        <v>8509</v>
      </c>
      <c r="AQ188" s="54">
        <v>8765</v>
      </c>
      <c r="AR188" s="54">
        <v>9027</v>
      </c>
      <c r="AS188" s="54">
        <v>9298</v>
      </c>
      <c r="AT188" s="54">
        <v>9577</v>
      </c>
      <c r="AU188" s="54">
        <v>9864</v>
      </c>
      <c r="AV188" s="54">
        <v>10160</v>
      </c>
      <c r="AW188" s="54">
        <v>10465</v>
      </c>
      <c r="AX188" s="54">
        <v>10778</v>
      </c>
      <c r="AY188" s="54">
        <v>11102</v>
      </c>
      <c r="AZ188" s="54">
        <v>11434</v>
      </c>
      <c r="BA188" s="54">
        <v>11777</v>
      </c>
      <c r="BB188" s="54">
        <v>12130</v>
      </c>
      <c r="BC188" s="54">
        <v>12494</v>
      </c>
      <c r="BD188" s="54">
        <v>12868</v>
      </c>
      <c r="BE188" s="54">
        <v>13254</v>
      </c>
      <c r="BF188" s="54">
        <v>13651</v>
      </c>
      <c r="BG188" s="54">
        <v>14060</v>
      </c>
      <c r="BH188" s="54">
        <v>14482</v>
      </c>
      <c r="BI188" s="54">
        <v>14915</v>
      </c>
      <c r="BJ188" s="54">
        <v>15362</v>
      </c>
      <c r="BK188" s="54">
        <v>15822</v>
      </c>
      <c r="BL188" s="54">
        <v>16296</v>
      </c>
      <c r="BM188" s="54">
        <v>16784</v>
      </c>
      <c r="BN188" s="54">
        <v>17286</v>
      </c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</row>
    <row r="189" spans="1:106">
      <c r="A189" s="54">
        <v>41</v>
      </c>
      <c r="B189" s="54">
        <v>552</v>
      </c>
      <c r="C189" s="54">
        <v>1462</v>
      </c>
      <c r="D189" s="54">
        <v>2796</v>
      </c>
      <c r="E189" s="54">
        <v>2877</v>
      </c>
      <c r="F189" s="54">
        <v>2961</v>
      </c>
      <c r="G189" s="54">
        <v>3047</v>
      </c>
      <c r="H189" s="54">
        <v>3136</v>
      </c>
      <c r="I189" s="54">
        <v>3227</v>
      </c>
      <c r="J189" s="54">
        <v>3322</v>
      </c>
      <c r="K189" s="54">
        <v>3419</v>
      </c>
      <c r="L189" s="54">
        <v>3519</v>
      </c>
      <c r="M189" s="54">
        <v>3622</v>
      </c>
      <c r="N189" s="54">
        <v>3729</v>
      </c>
      <c r="O189" s="54">
        <v>3839</v>
      </c>
      <c r="P189" s="54">
        <v>3953</v>
      </c>
      <c r="Q189" s="54">
        <v>4070</v>
      </c>
      <c r="R189" s="54">
        <v>4191</v>
      </c>
      <c r="S189" s="54">
        <v>4316</v>
      </c>
      <c r="T189" s="54">
        <v>4445</v>
      </c>
      <c r="U189" s="54">
        <v>4578</v>
      </c>
      <c r="V189" s="54">
        <v>4715</v>
      </c>
      <c r="W189" s="54">
        <v>4856</v>
      </c>
      <c r="X189" s="54">
        <v>5001</v>
      </c>
      <c r="Y189" s="54">
        <v>5151</v>
      </c>
      <c r="Z189" s="54">
        <v>5305</v>
      </c>
      <c r="AA189" s="54">
        <v>5463</v>
      </c>
      <c r="AB189" s="54">
        <v>5627</v>
      </c>
      <c r="AC189" s="54">
        <v>5795</v>
      </c>
      <c r="AD189" s="54">
        <v>5968</v>
      </c>
      <c r="AE189" s="54">
        <v>6147</v>
      </c>
      <c r="AF189" s="54">
        <v>6331</v>
      </c>
      <c r="AG189" s="54">
        <v>6520</v>
      </c>
      <c r="AH189" s="54">
        <v>6715</v>
      </c>
      <c r="AI189" s="54">
        <v>6916</v>
      </c>
      <c r="AJ189" s="54">
        <v>7123</v>
      </c>
      <c r="AK189" s="54">
        <v>7337</v>
      </c>
      <c r="AL189" s="54">
        <v>7557</v>
      </c>
      <c r="AM189" s="54">
        <v>7784</v>
      </c>
      <c r="AN189" s="54">
        <v>8017</v>
      </c>
      <c r="AO189" s="54">
        <v>8258</v>
      </c>
      <c r="AP189" s="54">
        <v>8505</v>
      </c>
      <c r="AQ189" s="54">
        <v>8760</v>
      </c>
      <c r="AR189" s="54">
        <v>9023</v>
      </c>
      <c r="AS189" s="54">
        <v>9294</v>
      </c>
      <c r="AT189" s="54">
        <v>9572</v>
      </c>
      <c r="AU189" s="54">
        <v>9860</v>
      </c>
      <c r="AV189" s="54">
        <v>10155</v>
      </c>
      <c r="AW189" s="54">
        <v>10460</v>
      </c>
      <c r="AX189" s="54">
        <v>10773</v>
      </c>
      <c r="AY189" s="54">
        <v>11096</v>
      </c>
      <c r="AZ189" s="54">
        <v>11429</v>
      </c>
      <c r="BA189" s="54">
        <v>11771</v>
      </c>
      <c r="BB189" s="54">
        <v>12124</v>
      </c>
      <c r="BC189" s="54">
        <v>12488</v>
      </c>
      <c r="BD189" s="54">
        <v>12862</v>
      </c>
      <c r="BE189" s="54">
        <v>13247</v>
      </c>
      <c r="BF189" s="54">
        <v>13644</v>
      </c>
      <c r="BG189" s="54">
        <v>14053</v>
      </c>
      <c r="BH189" s="54">
        <v>14474</v>
      </c>
      <c r="BI189" s="54">
        <v>14908</v>
      </c>
      <c r="BJ189" s="54">
        <v>15354</v>
      </c>
      <c r="BK189" s="54">
        <v>15814</v>
      </c>
      <c r="BL189" s="54">
        <v>16287</v>
      </c>
      <c r="BM189" s="54">
        <v>16775</v>
      </c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</row>
    <row r="190" spans="1:106">
      <c r="A190" s="54">
        <v>42</v>
      </c>
      <c r="B190" s="54">
        <v>552</v>
      </c>
      <c r="C190" s="54">
        <v>1462</v>
      </c>
      <c r="D190" s="54">
        <v>2796</v>
      </c>
      <c r="E190" s="54">
        <v>2877</v>
      </c>
      <c r="F190" s="54">
        <v>2960</v>
      </c>
      <c r="G190" s="54">
        <v>3046</v>
      </c>
      <c r="H190" s="54">
        <v>3135</v>
      </c>
      <c r="I190" s="54">
        <v>3226</v>
      </c>
      <c r="J190" s="54">
        <v>3320</v>
      </c>
      <c r="K190" s="54">
        <v>3417</v>
      </c>
      <c r="L190" s="54">
        <v>3517</v>
      </c>
      <c r="M190" s="54">
        <v>3620</v>
      </c>
      <c r="N190" s="54">
        <v>3727</v>
      </c>
      <c r="O190" s="54">
        <v>3837</v>
      </c>
      <c r="P190" s="54">
        <v>3950</v>
      </c>
      <c r="Q190" s="54">
        <v>4067</v>
      </c>
      <c r="R190" s="54">
        <v>4189</v>
      </c>
      <c r="S190" s="54">
        <v>4314</v>
      </c>
      <c r="T190" s="54">
        <v>4443</v>
      </c>
      <c r="U190" s="54">
        <v>4575</v>
      </c>
      <c r="V190" s="54">
        <v>4712</v>
      </c>
      <c r="W190" s="54">
        <v>4853</v>
      </c>
      <c r="X190" s="54">
        <v>4998</v>
      </c>
      <c r="Y190" s="54">
        <v>5147</v>
      </c>
      <c r="Z190" s="54">
        <v>5301</v>
      </c>
      <c r="AA190" s="54">
        <v>5460</v>
      </c>
      <c r="AB190" s="54">
        <v>5623</v>
      </c>
      <c r="AC190" s="54">
        <v>5791</v>
      </c>
      <c r="AD190" s="54">
        <v>5964</v>
      </c>
      <c r="AE190" s="54">
        <v>6143</v>
      </c>
      <c r="AF190" s="54">
        <v>6326</v>
      </c>
      <c r="AG190" s="54">
        <v>6516</v>
      </c>
      <c r="AH190" s="54">
        <v>6711</v>
      </c>
      <c r="AI190" s="54">
        <v>6912</v>
      </c>
      <c r="AJ190" s="54">
        <v>7119</v>
      </c>
      <c r="AK190" s="54">
        <v>7333</v>
      </c>
      <c r="AL190" s="54">
        <v>7553</v>
      </c>
      <c r="AM190" s="54">
        <v>7779</v>
      </c>
      <c r="AN190" s="54">
        <v>8013</v>
      </c>
      <c r="AO190" s="54">
        <v>8253</v>
      </c>
      <c r="AP190" s="54">
        <v>8500</v>
      </c>
      <c r="AQ190" s="54">
        <v>8755</v>
      </c>
      <c r="AR190" s="54">
        <v>9018</v>
      </c>
      <c r="AS190" s="54">
        <v>9288</v>
      </c>
      <c r="AT190" s="54">
        <v>9567</v>
      </c>
      <c r="AU190" s="54">
        <v>9854</v>
      </c>
      <c r="AV190" s="54">
        <v>10149</v>
      </c>
      <c r="AW190" s="54">
        <v>10454</v>
      </c>
      <c r="AX190" s="54">
        <v>10767</v>
      </c>
      <c r="AY190" s="54">
        <v>11090</v>
      </c>
      <c r="AZ190" s="54">
        <v>11422</v>
      </c>
      <c r="BA190" s="54">
        <v>11765</v>
      </c>
      <c r="BB190" s="54">
        <v>12117</v>
      </c>
      <c r="BC190" s="54">
        <v>12480</v>
      </c>
      <c r="BD190" s="54">
        <v>12854</v>
      </c>
      <c r="BE190" s="54">
        <v>13239</v>
      </c>
      <c r="BF190" s="54">
        <v>13636</v>
      </c>
      <c r="BG190" s="54">
        <v>14045</v>
      </c>
      <c r="BH190" s="54">
        <v>14465</v>
      </c>
      <c r="BI190" s="54">
        <v>14899</v>
      </c>
      <c r="BJ190" s="54">
        <v>15345</v>
      </c>
      <c r="BK190" s="54">
        <v>15804</v>
      </c>
      <c r="BL190" s="54">
        <v>16277</v>
      </c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</row>
    <row r="191" spans="1:106">
      <c r="A191" s="54">
        <v>43</v>
      </c>
      <c r="B191" s="54">
        <v>552</v>
      </c>
      <c r="C191" s="54">
        <v>1461</v>
      </c>
      <c r="D191" s="54">
        <v>2796</v>
      </c>
      <c r="E191" s="54">
        <v>2876</v>
      </c>
      <c r="F191" s="54">
        <v>2960</v>
      </c>
      <c r="G191" s="54">
        <v>3046</v>
      </c>
      <c r="H191" s="54">
        <v>3134</v>
      </c>
      <c r="I191" s="54">
        <v>3225</v>
      </c>
      <c r="J191" s="54">
        <v>3319</v>
      </c>
      <c r="K191" s="54">
        <v>3416</v>
      </c>
      <c r="L191" s="54">
        <v>3515</v>
      </c>
      <c r="M191" s="54">
        <v>3618</v>
      </c>
      <c r="N191" s="54">
        <v>3724</v>
      </c>
      <c r="O191" s="54">
        <v>3834</v>
      </c>
      <c r="P191" s="54">
        <v>3947</v>
      </c>
      <c r="Q191" s="54">
        <v>4065</v>
      </c>
      <c r="R191" s="54">
        <v>4186</v>
      </c>
      <c r="S191" s="54">
        <v>4311</v>
      </c>
      <c r="T191" s="54">
        <v>4439</v>
      </c>
      <c r="U191" s="54">
        <v>4572</v>
      </c>
      <c r="V191" s="54">
        <v>4709</v>
      </c>
      <c r="W191" s="54">
        <v>4849</v>
      </c>
      <c r="X191" s="54">
        <v>4994</v>
      </c>
      <c r="Y191" s="54">
        <v>5144</v>
      </c>
      <c r="Z191" s="54">
        <v>5297</v>
      </c>
      <c r="AA191" s="54">
        <v>5456</v>
      </c>
      <c r="AB191" s="54">
        <v>5619</v>
      </c>
      <c r="AC191" s="54">
        <v>5787</v>
      </c>
      <c r="AD191" s="54">
        <v>5960</v>
      </c>
      <c r="AE191" s="54">
        <v>6138</v>
      </c>
      <c r="AF191" s="54">
        <v>6322</v>
      </c>
      <c r="AG191" s="54">
        <v>6511</v>
      </c>
      <c r="AH191" s="54">
        <v>6706</v>
      </c>
      <c r="AI191" s="54">
        <v>6908</v>
      </c>
      <c r="AJ191" s="54">
        <v>7115</v>
      </c>
      <c r="AK191" s="54">
        <v>7328</v>
      </c>
      <c r="AL191" s="54">
        <v>7548</v>
      </c>
      <c r="AM191" s="54">
        <v>7774</v>
      </c>
      <c r="AN191" s="54">
        <v>8008</v>
      </c>
      <c r="AO191" s="54">
        <v>8248</v>
      </c>
      <c r="AP191" s="54">
        <v>8495</v>
      </c>
      <c r="AQ191" s="54">
        <v>8750</v>
      </c>
      <c r="AR191" s="54">
        <v>9012</v>
      </c>
      <c r="AS191" s="54">
        <v>9283</v>
      </c>
      <c r="AT191" s="54">
        <v>9561</v>
      </c>
      <c r="AU191" s="54">
        <v>9848</v>
      </c>
      <c r="AV191" s="54">
        <v>10143</v>
      </c>
      <c r="AW191" s="54">
        <v>10447</v>
      </c>
      <c r="AX191" s="54">
        <v>10760</v>
      </c>
      <c r="AY191" s="54">
        <v>11083</v>
      </c>
      <c r="AZ191" s="54">
        <v>11415</v>
      </c>
      <c r="BA191" s="54">
        <v>11757</v>
      </c>
      <c r="BB191" s="54">
        <v>12109</v>
      </c>
      <c r="BC191" s="54">
        <v>12472</v>
      </c>
      <c r="BD191" s="54">
        <v>12846</v>
      </c>
      <c r="BE191" s="54">
        <v>13231</v>
      </c>
      <c r="BF191" s="54">
        <v>13627</v>
      </c>
      <c r="BG191" s="54">
        <v>14035</v>
      </c>
      <c r="BH191" s="54">
        <v>14456</v>
      </c>
      <c r="BI191" s="54">
        <v>14888</v>
      </c>
      <c r="BJ191" s="54">
        <v>15334</v>
      </c>
      <c r="BK191" s="54">
        <v>15793</v>
      </c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</row>
    <row r="192" spans="1:106">
      <c r="A192" s="54">
        <v>44</v>
      </c>
      <c r="B192" s="54">
        <v>552</v>
      </c>
      <c r="C192" s="54">
        <v>1461</v>
      </c>
      <c r="D192" s="54">
        <v>2795</v>
      </c>
      <c r="E192" s="54">
        <v>2876</v>
      </c>
      <c r="F192" s="54">
        <v>2959</v>
      </c>
      <c r="G192" s="54">
        <v>3045</v>
      </c>
      <c r="H192" s="54">
        <v>3133</v>
      </c>
      <c r="I192" s="54">
        <v>3224</v>
      </c>
      <c r="J192" s="54">
        <v>3317</v>
      </c>
      <c r="K192" s="54">
        <v>3414</v>
      </c>
      <c r="L192" s="54">
        <v>3513</v>
      </c>
      <c r="M192" s="54">
        <v>3616</v>
      </c>
      <c r="N192" s="54">
        <v>3722</v>
      </c>
      <c r="O192" s="54">
        <v>3831</v>
      </c>
      <c r="P192" s="54">
        <v>3945</v>
      </c>
      <c r="Q192" s="54">
        <v>4061</v>
      </c>
      <c r="R192" s="54">
        <v>4182</v>
      </c>
      <c r="S192" s="54">
        <v>4307</v>
      </c>
      <c r="T192" s="54">
        <v>4436</v>
      </c>
      <c r="U192" s="54">
        <v>4569</v>
      </c>
      <c r="V192" s="54">
        <v>4705</v>
      </c>
      <c r="W192" s="54">
        <v>4846</v>
      </c>
      <c r="X192" s="54">
        <v>4991</v>
      </c>
      <c r="Y192" s="54">
        <v>5140</v>
      </c>
      <c r="Z192" s="54">
        <v>5293</v>
      </c>
      <c r="AA192" s="54">
        <v>5452</v>
      </c>
      <c r="AB192" s="54">
        <v>5615</v>
      </c>
      <c r="AC192" s="54">
        <v>5783</v>
      </c>
      <c r="AD192" s="54">
        <v>5956</v>
      </c>
      <c r="AE192" s="54">
        <v>6134</v>
      </c>
      <c r="AF192" s="54">
        <v>6317</v>
      </c>
      <c r="AG192" s="54">
        <v>6507</v>
      </c>
      <c r="AH192" s="54">
        <v>6702</v>
      </c>
      <c r="AI192" s="54">
        <v>6903</v>
      </c>
      <c r="AJ192" s="54">
        <v>7110</v>
      </c>
      <c r="AK192" s="54">
        <v>7323</v>
      </c>
      <c r="AL192" s="54">
        <v>7543</v>
      </c>
      <c r="AM192" s="54">
        <v>7769</v>
      </c>
      <c r="AN192" s="54">
        <v>8002</v>
      </c>
      <c r="AO192" s="54">
        <v>8242</v>
      </c>
      <c r="AP192" s="54">
        <v>8489</v>
      </c>
      <c r="AQ192" s="54">
        <v>8744</v>
      </c>
      <c r="AR192" s="54">
        <v>9006</v>
      </c>
      <c r="AS192" s="54">
        <v>9276</v>
      </c>
      <c r="AT192" s="54">
        <v>9554</v>
      </c>
      <c r="AU192" s="54">
        <v>9841</v>
      </c>
      <c r="AV192" s="54">
        <v>10136</v>
      </c>
      <c r="AW192" s="54">
        <v>10440</v>
      </c>
      <c r="AX192" s="54">
        <v>10752</v>
      </c>
      <c r="AY192" s="54">
        <v>11075</v>
      </c>
      <c r="AZ192" s="54">
        <v>11407</v>
      </c>
      <c r="BA192" s="54">
        <v>11749</v>
      </c>
      <c r="BB192" s="54">
        <v>12101</v>
      </c>
      <c r="BC192" s="54">
        <v>12463</v>
      </c>
      <c r="BD192" s="54">
        <v>12837</v>
      </c>
      <c r="BE192" s="54">
        <v>13221</v>
      </c>
      <c r="BF192" s="54">
        <v>13617</v>
      </c>
      <c r="BG192" s="54">
        <v>14025</v>
      </c>
      <c r="BH192" s="54">
        <v>14445</v>
      </c>
      <c r="BI192" s="54">
        <v>14877</v>
      </c>
      <c r="BJ192" s="54">
        <v>15323</v>
      </c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</row>
    <row r="193" spans="1:106">
      <c r="A193" s="54">
        <v>45</v>
      </c>
      <c r="B193" s="54">
        <v>552</v>
      </c>
      <c r="C193" s="54">
        <v>1461</v>
      </c>
      <c r="D193" s="54">
        <v>2795</v>
      </c>
      <c r="E193" s="54">
        <v>2875</v>
      </c>
      <c r="F193" s="54">
        <v>2958</v>
      </c>
      <c r="G193" s="54">
        <v>3044</v>
      </c>
      <c r="H193" s="54">
        <v>3131</v>
      </c>
      <c r="I193" s="54">
        <v>3222</v>
      </c>
      <c r="J193" s="54">
        <v>3315</v>
      </c>
      <c r="K193" s="54">
        <v>3412</v>
      </c>
      <c r="L193" s="54">
        <v>3511</v>
      </c>
      <c r="M193" s="54">
        <v>3613</v>
      </c>
      <c r="N193" s="54">
        <v>3719</v>
      </c>
      <c r="O193" s="54">
        <v>3829</v>
      </c>
      <c r="P193" s="54">
        <v>3941</v>
      </c>
      <c r="Q193" s="54">
        <v>4058</v>
      </c>
      <c r="R193" s="54">
        <v>4179</v>
      </c>
      <c r="S193" s="54">
        <v>4304</v>
      </c>
      <c r="T193" s="54">
        <v>4433</v>
      </c>
      <c r="U193" s="54">
        <v>4565</v>
      </c>
      <c r="V193" s="54">
        <v>4702</v>
      </c>
      <c r="W193" s="54">
        <v>4842</v>
      </c>
      <c r="X193" s="54">
        <v>4987</v>
      </c>
      <c r="Y193" s="54">
        <v>5136</v>
      </c>
      <c r="Z193" s="54">
        <v>5290</v>
      </c>
      <c r="AA193" s="54">
        <v>5448</v>
      </c>
      <c r="AB193" s="54">
        <v>5611</v>
      </c>
      <c r="AC193" s="54">
        <v>5778</v>
      </c>
      <c r="AD193" s="54">
        <v>5951</v>
      </c>
      <c r="AE193" s="54">
        <v>6129</v>
      </c>
      <c r="AF193" s="54">
        <v>6313</v>
      </c>
      <c r="AG193" s="54">
        <v>6502</v>
      </c>
      <c r="AH193" s="54">
        <v>6698</v>
      </c>
      <c r="AI193" s="54">
        <v>6898</v>
      </c>
      <c r="AJ193" s="54">
        <v>7105</v>
      </c>
      <c r="AK193" s="54">
        <v>7318</v>
      </c>
      <c r="AL193" s="54">
        <v>7538</v>
      </c>
      <c r="AM193" s="54">
        <v>7764</v>
      </c>
      <c r="AN193" s="54">
        <v>7997</v>
      </c>
      <c r="AO193" s="54">
        <v>8237</v>
      </c>
      <c r="AP193" s="54">
        <v>8484</v>
      </c>
      <c r="AQ193" s="54">
        <v>8738</v>
      </c>
      <c r="AR193" s="54">
        <v>9000</v>
      </c>
      <c r="AS193" s="54">
        <v>9270</v>
      </c>
      <c r="AT193" s="54">
        <v>9548</v>
      </c>
      <c r="AU193" s="54">
        <v>9834</v>
      </c>
      <c r="AV193" s="54">
        <v>10129</v>
      </c>
      <c r="AW193" s="54">
        <v>10433</v>
      </c>
      <c r="AX193" s="54">
        <v>10745</v>
      </c>
      <c r="AY193" s="54">
        <v>11067</v>
      </c>
      <c r="AZ193" s="54">
        <v>11399</v>
      </c>
      <c r="BA193" s="54">
        <v>11741</v>
      </c>
      <c r="BB193" s="54">
        <v>12092</v>
      </c>
      <c r="BC193" s="54">
        <v>12455</v>
      </c>
      <c r="BD193" s="54">
        <v>12828</v>
      </c>
      <c r="BE193" s="54">
        <v>13212</v>
      </c>
      <c r="BF193" s="54">
        <v>13608</v>
      </c>
      <c r="BG193" s="54">
        <v>14015</v>
      </c>
      <c r="BH193" s="54">
        <v>14435</v>
      </c>
      <c r="BI193" s="54">
        <v>14867</v>
      </c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</row>
    <row r="194" spans="1:106">
      <c r="A194" s="54">
        <v>46</v>
      </c>
      <c r="B194" s="54">
        <v>552</v>
      </c>
      <c r="C194" s="54">
        <v>1461</v>
      </c>
      <c r="D194" s="54">
        <v>2794</v>
      </c>
      <c r="E194" s="54">
        <v>2875</v>
      </c>
      <c r="F194" s="54">
        <v>2957</v>
      </c>
      <c r="G194" s="54">
        <v>3042</v>
      </c>
      <c r="H194" s="54">
        <v>3130</v>
      </c>
      <c r="I194" s="54">
        <v>3220</v>
      </c>
      <c r="J194" s="54">
        <v>3313</v>
      </c>
      <c r="K194" s="54">
        <v>3410</v>
      </c>
      <c r="L194" s="54">
        <v>3509</v>
      </c>
      <c r="M194" s="54">
        <v>3611</v>
      </c>
      <c r="N194" s="54">
        <v>3716</v>
      </c>
      <c r="O194" s="54">
        <v>3825</v>
      </c>
      <c r="P194" s="54">
        <v>3938</v>
      </c>
      <c r="Q194" s="54">
        <v>4056</v>
      </c>
      <c r="R194" s="54">
        <v>4177</v>
      </c>
      <c r="S194" s="54">
        <v>4302</v>
      </c>
      <c r="T194" s="54">
        <v>4430</v>
      </c>
      <c r="U194" s="54">
        <v>4562</v>
      </c>
      <c r="V194" s="54">
        <v>4699</v>
      </c>
      <c r="W194" s="54">
        <v>4839</v>
      </c>
      <c r="X194" s="54">
        <v>4984</v>
      </c>
      <c r="Y194" s="54">
        <v>5133</v>
      </c>
      <c r="Z194" s="54">
        <v>5286</v>
      </c>
      <c r="AA194" s="54">
        <v>5444</v>
      </c>
      <c r="AB194" s="54">
        <v>5607</v>
      </c>
      <c r="AC194" s="54">
        <v>5775</v>
      </c>
      <c r="AD194" s="54">
        <v>5948</v>
      </c>
      <c r="AE194" s="54">
        <v>6126</v>
      </c>
      <c r="AF194" s="54">
        <v>6310</v>
      </c>
      <c r="AG194" s="54">
        <v>6499</v>
      </c>
      <c r="AH194" s="54">
        <v>6694</v>
      </c>
      <c r="AI194" s="54">
        <v>6895</v>
      </c>
      <c r="AJ194" s="54">
        <v>7101</v>
      </c>
      <c r="AK194" s="54">
        <v>7314</v>
      </c>
      <c r="AL194" s="54">
        <v>7534</v>
      </c>
      <c r="AM194" s="54">
        <v>7760</v>
      </c>
      <c r="AN194" s="54">
        <v>7993</v>
      </c>
      <c r="AO194" s="54">
        <v>8232</v>
      </c>
      <c r="AP194" s="54">
        <v>8479</v>
      </c>
      <c r="AQ194" s="54">
        <v>8733</v>
      </c>
      <c r="AR194" s="54">
        <v>8995</v>
      </c>
      <c r="AS194" s="54">
        <v>9265</v>
      </c>
      <c r="AT194" s="54">
        <v>9543</v>
      </c>
      <c r="AU194" s="54">
        <v>9829</v>
      </c>
      <c r="AV194" s="54">
        <v>10123</v>
      </c>
      <c r="AW194" s="54">
        <v>10427</v>
      </c>
      <c r="AX194" s="54">
        <v>10739</v>
      </c>
      <c r="AY194" s="54">
        <v>11061</v>
      </c>
      <c r="AZ194" s="54">
        <v>11393</v>
      </c>
      <c r="BA194" s="54">
        <v>11734</v>
      </c>
      <c r="BB194" s="54">
        <v>12086</v>
      </c>
      <c r="BC194" s="54">
        <v>12448</v>
      </c>
      <c r="BD194" s="54">
        <v>12820</v>
      </c>
      <c r="BE194" s="54">
        <v>13204</v>
      </c>
      <c r="BF194" s="54">
        <v>13600</v>
      </c>
      <c r="BG194" s="54">
        <v>14007</v>
      </c>
      <c r="BH194" s="54">
        <v>14426</v>
      </c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</row>
    <row r="195" spans="1:106">
      <c r="A195" s="54">
        <v>47</v>
      </c>
      <c r="B195" s="54">
        <v>552</v>
      </c>
      <c r="C195" s="54">
        <v>1461</v>
      </c>
      <c r="D195" s="54">
        <v>2794</v>
      </c>
      <c r="E195" s="54">
        <v>2874</v>
      </c>
      <c r="F195" s="54">
        <v>2956</v>
      </c>
      <c r="G195" s="54">
        <v>3041</v>
      </c>
      <c r="H195" s="54">
        <v>3129</v>
      </c>
      <c r="I195" s="54">
        <v>3219</v>
      </c>
      <c r="J195" s="54">
        <v>3311</v>
      </c>
      <c r="K195" s="54">
        <v>3407</v>
      </c>
      <c r="L195" s="54">
        <v>3506</v>
      </c>
      <c r="M195" s="54">
        <v>3608</v>
      </c>
      <c r="N195" s="54">
        <v>3713</v>
      </c>
      <c r="O195" s="54">
        <v>3822</v>
      </c>
      <c r="P195" s="54">
        <v>3936</v>
      </c>
      <c r="Q195" s="54">
        <v>4054</v>
      </c>
      <c r="R195" s="54">
        <v>4175</v>
      </c>
      <c r="S195" s="54">
        <v>4299</v>
      </c>
      <c r="T195" s="54">
        <v>4428</v>
      </c>
      <c r="U195" s="54">
        <v>4560</v>
      </c>
      <c r="V195" s="54">
        <v>4696</v>
      </c>
      <c r="W195" s="54">
        <v>4837</v>
      </c>
      <c r="X195" s="54">
        <v>4981</v>
      </c>
      <c r="Y195" s="54">
        <v>5130</v>
      </c>
      <c r="Z195" s="54">
        <v>5284</v>
      </c>
      <c r="AA195" s="54">
        <v>5442</v>
      </c>
      <c r="AB195" s="54">
        <v>5604</v>
      </c>
      <c r="AC195" s="54">
        <v>5772</v>
      </c>
      <c r="AD195" s="54">
        <v>5945</v>
      </c>
      <c r="AE195" s="54">
        <v>6123</v>
      </c>
      <c r="AF195" s="54">
        <v>6307</v>
      </c>
      <c r="AG195" s="54">
        <v>6496</v>
      </c>
      <c r="AH195" s="54">
        <v>6691</v>
      </c>
      <c r="AI195" s="54">
        <v>6892</v>
      </c>
      <c r="AJ195" s="54">
        <v>7099</v>
      </c>
      <c r="AK195" s="54">
        <v>7311</v>
      </c>
      <c r="AL195" s="54">
        <v>7531</v>
      </c>
      <c r="AM195" s="54">
        <v>7757</v>
      </c>
      <c r="AN195" s="54">
        <v>7989</v>
      </c>
      <c r="AO195" s="54">
        <v>8229</v>
      </c>
      <c r="AP195" s="54">
        <v>8475</v>
      </c>
      <c r="AQ195" s="54">
        <v>8730</v>
      </c>
      <c r="AR195" s="54">
        <v>8991</v>
      </c>
      <c r="AS195" s="54">
        <v>9261</v>
      </c>
      <c r="AT195" s="54">
        <v>9539</v>
      </c>
      <c r="AU195" s="54">
        <v>9824</v>
      </c>
      <c r="AV195" s="54">
        <v>10119</v>
      </c>
      <c r="AW195" s="54">
        <v>10422</v>
      </c>
      <c r="AX195" s="54">
        <v>10735</v>
      </c>
      <c r="AY195" s="54">
        <v>11056</v>
      </c>
      <c r="AZ195" s="54">
        <v>11388</v>
      </c>
      <c r="BA195" s="54">
        <v>11729</v>
      </c>
      <c r="BB195" s="54">
        <v>12080</v>
      </c>
      <c r="BC195" s="54">
        <v>12442</v>
      </c>
      <c r="BD195" s="54">
        <v>12815</v>
      </c>
      <c r="BE195" s="54">
        <v>13198</v>
      </c>
      <c r="BF195" s="54">
        <v>13593</v>
      </c>
      <c r="BG195" s="54">
        <v>14000</v>
      </c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</row>
    <row r="196" spans="1:106">
      <c r="A196" s="54">
        <v>48</v>
      </c>
      <c r="B196" s="54">
        <v>552</v>
      </c>
      <c r="C196" s="54">
        <v>1460</v>
      </c>
      <c r="D196" s="54">
        <v>2793</v>
      </c>
      <c r="E196" s="54">
        <v>2873</v>
      </c>
      <c r="F196" s="54">
        <v>2955</v>
      </c>
      <c r="G196" s="54">
        <v>3040</v>
      </c>
      <c r="H196" s="54">
        <v>3127</v>
      </c>
      <c r="I196" s="54">
        <v>3217</v>
      </c>
      <c r="J196" s="54">
        <v>3309</v>
      </c>
      <c r="K196" s="54">
        <v>3405</v>
      </c>
      <c r="L196" s="54">
        <v>3503</v>
      </c>
      <c r="M196" s="54">
        <v>3605</v>
      </c>
      <c r="N196" s="54">
        <v>3710</v>
      </c>
      <c r="O196" s="54">
        <v>3821</v>
      </c>
      <c r="P196" s="54">
        <v>3935</v>
      </c>
      <c r="Q196" s="54">
        <v>4052</v>
      </c>
      <c r="R196" s="54">
        <v>4173</v>
      </c>
      <c r="S196" s="54">
        <v>4298</v>
      </c>
      <c r="T196" s="54">
        <v>4426</v>
      </c>
      <c r="U196" s="54">
        <v>4559</v>
      </c>
      <c r="V196" s="54">
        <v>4695</v>
      </c>
      <c r="W196" s="54">
        <v>4835</v>
      </c>
      <c r="X196" s="54">
        <v>4980</v>
      </c>
      <c r="Y196" s="54">
        <v>5128</v>
      </c>
      <c r="Z196" s="54">
        <v>5282</v>
      </c>
      <c r="AA196" s="54">
        <v>5440</v>
      </c>
      <c r="AB196" s="54">
        <v>5602</v>
      </c>
      <c r="AC196" s="54">
        <v>5770</v>
      </c>
      <c r="AD196" s="54">
        <v>5943</v>
      </c>
      <c r="AE196" s="54">
        <v>6122</v>
      </c>
      <c r="AF196" s="54">
        <v>6305</v>
      </c>
      <c r="AG196" s="54">
        <v>6494</v>
      </c>
      <c r="AH196" s="54">
        <v>6689</v>
      </c>
      <c r="AI196" s="54">
        <v>6890</v>
      </c>
      <c r="AJ196" s="54">
        <v>7097</v>
      </c>
      <c r="AK196" s="54">
        <v>7309</v>
      </c>
      <c r="AL196" s="54">
        <v>7529</v>
      </c>
      <c r="AM196" s="54">
        <v>7754</v>
      </c>
      <c r="AN196" s="54">
        <v>7987</v>
      </c>
      <c r="AO196" s="54">
        <v>8226</v>
      </c>
      <c r="AP196" s="54">
        <v>8473</v>
      </c>
      <c r="AQ196" s="54">
        <v>8727</v>
      </c>
      <c r="AR196" s="54">
        <v>8989</v>
      </c>
      <c r="AS196" s="54">
        <v>9258</v>
      </c>
      <c r="AT196" s="54">
        <v>9536</v>
      </c>
      <c r="AU196" s="54">
        <v>9822</v>
      </c>
      <c r="AV196" s="54">
        <v>10116</v>
      </c>
      <c r="AW196" s="54">
        <v>10419</v>
      </c>
      <c r="AX196" s="54">
        <v>10731</v>
      </c>
      <c r="AY196" s="54">
        <v>11053</v>
      </c>
      <c r="AZ196" s="54">
        <v>11384</v>
      </c>
      <c r="BA196" s="54">
        <v>11725</v>
      </c>
      <c r="BB196" s="54">
        <v>12076</v>
      </c>
      <c r="BC196" s="54">
        <v>12438</v>
      </c>
      <c r="BD196" s="54">
        <v>12810</v>
      </c>
      <c r="BE196" s="54">
        <v>13194</v>
      </c>
      <c r="BF196" s="54">
        <v>13589</v>
      </c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</row>
    <row r="197" spans="1:106">
      <c r="A197" s="54">
        <v>49</v>
      </c>
      <c r="B197" s="54">
        <v>552</v>
      </c>
      <c r="C197" s="54">
        <v>1460</v>
      </c>
      <c r="D197" s="54">
        <v>2793</v>
      </c>
      <c r="E197" s="54">
        <v>2872</v>
      </c>
      <c r="F197" s="54">
        <v>2954</v>
      </c>
      <c r="G197" s="54">
        <v>3038</v>
      </c>
      <c r="H197" s="54">
        <v>3125</v>
      </c>
      <c r="I197" s="54">
        <v>3215</v>
      </c>
      <c r="J197" s="54">
        <v>3307</v>
      </c>
      <c r="K197" s="54">
        <v>3402</v>
      </c>
      <c r="L197" s="54">
        <v>3500</v>
      </c>
      <c r="M197" s="54">
        <v>3601</v>
      </c>
      <c r="N197" s="54">
        <v>3709</v>
      </c>
      <c r="O197" s="54">
        <v>3820</v>
      </c>
      <c r="P197" s="54">
        <v>3934</v>
      </c>
      <c r="Q197" s="54">
        <v>4051</v>
      </c>
      <c r="R197" s="54">
        <v>4172</v>
      </c>
      <c r="S197" s="54">
        <v>4297</v>
      </c>
      <c r="T197" s="54">
        <v>4425</v>
      </c>
      <c r="U197" s="54">
        <v>4558</v>
      </c>
      <c r="V197" s="54">
        <v>4694</v>
      </c>
      <c r="W197" s="54">
        <v>4834</v>
      </c>
      <c r="X197" s="54">
        <v>4979</v>
      </c>
      <c r="Y197" s="54">
        <v>5127</v>
      </c>
      <c r="Z197" s="54">
        <v>5281</v>
      </c>
      <c r="AA197" s="54">
        <v>5438</v>
      </c>
      <c r="AB197" s="54">
        <v>5602</v>
      </c>
      <c r="AC197" s="54">
        <v>5770</v>
      </c>
      <c r="AD197" s="54">
        <v>5943</v>
      </c>
      <c r="AE197" s="54">
        <v>6121</v>
      </c>
      <c r="AF197" s="54">
        <v>6305</v>
      </c>
      <c r="AG197" s="54">
        <v>6494</v>
      </c>
      <c r="AH197" s="54">
        <v>6688</v>
      </c>
      <c r="AI197" s="54">
        <v>6889</v>
      </c>
      <c r="AJ197" s="54">
        <v>7096</v>
      </c>
      <c r="AK197" s="54">
        <v>7308</v>
      </c>
      <c r="AL197" s="54">
        <v>7528</v>
      </c>
      <c r="AM197" s="54">
        <v>7753</v>
      </c>
      <c r="AN197" s="54">
        <v>7986</v>
      </c>
      <c r="AO197" s="54">
        <v>8225</v>
      </c>
      <c r="AP197" s="54">
        <v>8472</v>
      </c>
      <c r="AQ197" s="54">
        <v>8726</v>
      </c>
      <c r="AR197" s="54">
        <v>8987</v>
      </c>
      <c r="AS197" s="54">
        <v>9257</v>
      </c>
      <c r="AT197" s="54">
        <v>9534</v>
      </c>
      <c r="AU197" s="54">
        <v>9820</v>
      </c>
      <c r="AV197" s="54">
        <v>10114</v>
      </c>
      <c r="AW197" s="54">
        <v>10418</v>
      </c>
      <c r="AX197" s="54">
        <v>10730</v>
      </c>
      <c r="AY197" s="54">
        <v>11051</v>
      </c>
      <c r="AZ197" s="54">
        <v>11382</v>
      </c>
      <c r="BA197" s="54">
        <v>11723</v>
      </c>
      <c r="BB197" s="54">
        <v>12074</v>
      </c>
      <c r="BC197" s="54">
        <v>12436</v>
      </c>
      <c r="BD197" s="54">
        <v>12808</v>
      </c>
      <c r="BE197" s="54">
        <v>13191</v>
      </c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</row>
    <row r="198" spans="1:106">
      <c r="A198" s="54">
        <v>50</v>
      </c>
      <c r="B198" s="54">
        <v>552</v>
      </c>
      <c r="C198" s="54">
        <v>1460</v>
      </c>
      <c r="D198" s="54">
        <v>2792</v>
      </c>
      <c r="E198" s="54">
        <v>2871</v>
      </c>
      <c r="F198" s="54">
        <v>2953</v>
      </c>
      <c r="G198" s="54">
        <v>3037</v>
      </c>
      <c r="H198" s="54">
        <v>3123</v>
      </c>
      <c r="I198" s="54">
        <v>3213</v>
      </c>
      <c r="J198" s="54">
        <v>3304</v>
      </c>
      <c r="K198" s="54">
        <v>3399</v>
      </c>
      <c r="L198" s="54">
        <v>3497</v>
      </c>
      <c r="M198" s="54">
        <v>3601</v>
      </c>
      <c r="N198" s="54">
        <v>3709</v>
      </c>
      <c r="O198" s="54">
        <v>3819</v>
      </c>
      <c r="P198" s="54">
        <v>3933</v>
      </c>
      <c r="Q198" s="54">
        <v>4051</v>
      </c>
      <c r="R198" s="54">
        <v>4172</v>
      </c>
      <c r="S198" s="54">
        <v>4296</v>
      </c>
      <c r="T198" s="54">
        <v>4425</v>
      </c>
      <c r="U198" s="54">
        <v>4557</v>
      </c>
      <c r="V198" s="54">
        <v>4693</v>
      </c>
      <c r="W198" s="54">
        <v>4833</v>
      </c>
      <c r="X198" s="54">
        <v>4978</v>
      </c>
      <c r="Y198" s="54">
        <v>5127</v>
      </c>
      <c r="Z198" s="54">
        <v>5280</v>
      </c>
      <c r="AA198" s="54">
        <v>5438</v>
      </c>
      <c r="AB198" s="54">
        <v>5601</v>
      </c>
      <c r="AC198" s="54">
        <v>5769</v>
      </c>
      <c r="AD198" s="54">
        <v>5943</v>
      </c>
      <c r="AE198" s="54">
        <v>6121</v>
      </c>
      <c r="AF198" s="54">
        <v>6304</v>
      </c>
      <c r="AG198" s="54">
        <v>6493</v>
      </c>
      <c r="AH198" s="54">
        <v>6688</v>
      </c>
      <c r="AI198" s="54">
        <v>6889</v>
      </c>
      <c r="AJ198" s="54">
        <v>7095</v>
      </c>
      <c r="AK198" s="54">
        <v>7308</v>
      </c>
      <c r="AL198" s="54">
        <v>7527</v>
      </c>
      <c r="AM198" s="54">
        <v>7753</v>
      </c>
      <c r="AN198" s="54">
        <v>7985</v>
      </c>
      <c r="AO198" s="54">
        <v>8225</v>
      </c>
      <c r="AP198" s="54">
        <v>8471</v>
      </c>
      <c r="AQ198" s="54">
        <v>8725</v>
      </c>
      <c r="AR198" s="54">
        <v>8987</v>
      </c>
      <c r="AS198" s="54">
        <v>9256</v>
      </c>
      <c r="AT198" s="54">
        <v>9534</v>
      </c>
      <c r="AU198" s="54">
        <v>9820</v>
      </c>
      <c r="AV198" s="54">
        <v>10114</v>
      </c>
      <c r="AW198" s="54">
        <v>10417</v>
      </c>
      <c r="AX198" s="54">
        <v>10729</v>
      </c>
      <c r="AY198" s="54">
        <v>11050</v>
      </c>
      <c r="AZ198" s="54">
        <v>11381</v>
      </c>
      <c r="BA198" s="54">
        <v>11722</v>
      </c>
      <c r="BB198" s="54">
        <v>12073</v>
      </c>
      <c r="BC198" s="54">
        <v>12435</v>
      </c>
      <c r="BD198" s="54">
        <v>12807</v>
      </c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</row>
    <row r="199" spans="1:106">
      <c r="A199" s="54">
        <v>51</v>
      </c>
      <c r="B199" s="54">
        <v>552</v>
      </c>
      <c r="C199" s="54">
        <v>1460</v>
      </c>
      <c r="D199" s="54">
        <v>2792</v>
      </c>
      <c r="E199" s="54">
        <v>2871</v>
      </c>
      <c r="F199" s="54">
        <v>2952</v>
      </c>
      <c r="G199" s="54">
        <v>3035</v>
      </c>
      <c r="H199" s="54">
        <v>3122</v>
      </c>
      <c r="I199" s="54">
        <v>3210</v>
      </c>
      <c r="J199" s="54">
        <v>3302</v>
      </c>
      <c r="K199" s="54">
        <v>3396</v>
      </c>
      <c r="L199" s="54">
        <v>3497</v>
      </c>
      <c r="M199" s="54">
        <v>3601</v>
      </c>
      <c r="N199" s="54">
        <v>3708</v>
      </c>
      <c r="O199" s="54">
        <v>3819</v>
      </c>
      <c r="P199" s="54">
        <v>3933</v>
      </c>
      <c r="Q199" s="54">
        <v>4050</v>
      </c>
      <c r="R199" s="54">
        <v>4171</v>
      </c>
      <c r="S199" s="54">
        <v>4296</v>
      </c>
      <c r="T199" s="54">
        <v>4424</v>
      </c>
      <c r="U199" s="54">
        <v>4556</v>
      </c>
      <c r="V199" s="54">
        <v>4693</v>
      </c>
      <c r="W199" s="54">
        <v>4833</v>
      </c>
      <c r="X199" s="54">
        <v>4977</v>
      </c>
      <c r="Y199" s="54">
        <v>5126</v>
      </c>
      <c r="Z199" s="54">
        <v>5280</v>
      </c>
      <c r="AA199" s="54">
        <v>5438</v>
      </c>
      <c r="AB199" s="54">
        <v>5601</v>
      </c>
      <c r="AC199" s="54">
        <v>5769</v>
      </c>
      <c r="AD199" s="54">
        <v>5942</v>
      </c>
      <c r="AE199" s="54">
        <v>6121</v>
      </c>
      <c r="AF199" s="54">
        <v>6304</v>
      </c>
      <c r="AG199" s="54">
        <v>6493</v>
      </c>
      <c r="AH199" s="54">
        <v>6688</v>
      </c>
      <c r="AI199" s="54">
        <v>6889</v>
      </c>
      <c r="AJ199" s="54">
        <v>7095</v>
      </c>
      <c r="AK199" s="54">
        <v>7308</v>
      </c>
      <c r="AL199" s="54">
        <v>7527</v>
      </c>
      <c r="AM199" s="54">
        <v>7753</v>
      </c>
      <c r="AN199" s="54">
        <v>7985</v>
      </c>
      <c r="AO199" s="54">
        <v>8225</v>
      </c>
      <c r="AP199" s="54">
        <v>8471</v>
      </c>
      <c r="AQ199" s="54">
        <v>8725</v>
      </c>
      <c r="AR199" s="54">
        <v>8987</v>
      </c>
      <c r="AS199" s="54">
        <v>9256</v>
      </c>
      <c r="AT199" s="54">
        <v>9533</v>
      </c>
      <c r="AU199" s="54">
        <v>9819</v>
      </c>
      <c r="AV199" s="54">
        <v>10113</v>
      </c>
      <c r="AW199" s="54">
        <v>10416</v>
      </c>
      <c r="AX199" s="54">
        <v>10728</v>
      </c>
      <c r="AY199" s="54">
        <v>11050</v>
      </c>
      <c r="AZ199" s="54">
        <v>11381</v>
      </c>
      <c r="BA199" s="54">
        <v>11721</v>
      </c>
      <c r="BB199" s="54">
        <v>12072</v>
      </c>
      <c r="BC199" s="54">
        <v>12434</v>
      </c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</row>
    <row r="200" spans="1:106">
      <c r="A200" s="54">
        <v>52</v>
      </c>
      <c r="B200" s="54">
        <v>552</v>
      </c>
      <c r="C200" s="54">
        <v>1459</v>
      </c>
      <c r="D200" s="54">
        <v>2791</v>
      </c>
      <c r="E200" s="54">
        <v>2870</v>
      </c>
      <c r="F200" s="54">
        <v>2950</v>
      </c>
      <c r="G200" s="54">
        <v>3034</v>
      </c>
      <c r="H200" s="54">
        <v>3119</v>
      </c>
      <c r="I200" s="54">
        <v>3208</v>
      </c>
      <c r="J200" s="54">
        <v>3299</v>
      </c>
      <c r="K200" s="54">
        <v>3396</v>
      </c>
      <c r="L200" s="54">
        <v>3496</v>
      </c>
      <c r="M200" s="54">
        <v>3600</v>
      </c>
      <c r="N200" s="54">
        <v>3708</v>
      </c>
      <c r="O200" s="54">
        <v>3818</v>
      </c>
      <c r="P200" s="54">
        <v>3932</v>
      </c>
      <c r="Q200" s="54">
        <v>4050</v>
      </c>
      <c r="R200" s="54">
        <v>4171</v>
      </c>
      <c r="S200" s="54">
        <v>4295</v>
      </c>
      <c r="T200" s="54">
        <v>4424</v>
      </c>
      <c r="U200" s="54">
        <v>4556</v>
      </c>
      <c r="V200" s="54">
        <v>4692</v>
      </c>
      <c r="W200" s="54">
        <v>4832</v>
      </c>
      <c r="X200" s="54">
        <v>4977</v>
      </c>
      <c r="Y200" s="54">
        <v>5126</v>
      </c>
      <c r="Z200" s="54">
        <v>5280</v>
      </c>
      <c r="AA200" s="54">
        <v>5438</v>
      </c>
      <c r="AB200" s="54">
        <v>5601</v>
      </c>
      <c r="AC200" s="54">
        <v>5769</v>
      </c>
      <c r="AD200" s="54">
        <v>5942</v>
      </c>
      <c r="AE200" s="54">
        <v>6121</v>
      </c>
      <c r="AF200" s="54">
        <v>6304</v>
      </c>
      <c r="AG200" s="54">
        <v>6493</v>
      </c>
      <c r="AH200" s="54">
        <v>6688</v>
      </c>
      <c r="AI200" s="54">
        <v>6888</v>
      </c>
      <c r="AJ200" s="54">
        <v>7095</v>
      </c>
      <c r="AK200" s="54">
        <v>7308</v>
      </c>
      <c r="AL200" s="54">
        <v>7527</v>
      </c>
      <c r="AM200" s="54">
        <v>7753</v>
      </c>
      <c r="AN200" s="54">
        <v>7985</v>
      </c>
      <c r="AO200" s="54">
        <v>8224</v>
      </c>
      <c r="AP200" s="54">
        <v>8471</v>
      </c>
      <c r="AQ200" s="54">
        <v>8725</v>
      </c>
      <c r="AR200" s="54">
        <v>8986</v>
      </c>
      <c r="AS200" s="54">
        <v>9256</v>
      </c>
      <c r="AT200" s="54">
        <v>9533</v>
      </c>
      <c r="AU200" s="54">
        <v>9819</v>
      </c>
      <c r="AV200" s="54">
        <v>10113</v>
      </c>
      <c r="AW200" s="54">
        <v>10416</v>
      </c>
      <c r="AX200" s="54">
        <v>10728</v>
      </c>
      <c r="AY200" s="54">
        <v>11049</v>
      </c>
      <c r="AZ200" s="54">
        <v>11380</v>
      </c>
      <c r="BA200" s="54">
        <v>11721</v>
      </c>
      <c r="BB200" s="54">
        <v>12071</v>
      </c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</row>
    <row r="201" spans="1:106">
      <c r="A201" s="54">
        <v>53</v>
      </c>
      <c r="B201" s="54">
        <v>551</v>
      </c>
      <c r="C201" s="54">
        <v>1459</v>
      </c>
      <c r="D201" s="54">
        <v>2790</v>
      </c>
      <c r="E201" s="54">
        <v>2869</v>
      </c>
      <c r="F201" s="54">
        <v>2949</v>
      </c>
      <c r="G201" s="54">
        <v>3032</v>
      </c>
      <c r="H201" s="54">
        <v>3117</v>
      </c>
      <c r="I201" s="54">
        <v>3205</v>
      </c>
      <c r="J201" s="54">
        <v>3299</v>
      </c>
      <c r="K201" s="54">
        <v>3396</v>
      </c>
      <c r="L201" s="54">
        <v>3496</v>
      </c>
      <c r="M201" s="54">
        <v>3600</v>
      </c>
      <c r="N201" s="54">
        <v>3707</v>
      </c>
      <c r="O201" s="54">
        <v>3818</v>
      </c>
      <c r="P201" s="54">
        <v>3932</v>
      </c>
      <c r="Q201" s="54">
        <v>4049</v>
      </c>
      <c r="R201" s="54">
        <v>4170</v>
      </c>
      <c r="S201" s="54">
        <v>4295</v>
      </c>
      <c r="T201" s="54">
        <v>4423</v>
      </c>
      <c r="U201" s="54">
        <v>4555</v>
      </c>
      <c r="V201" s="54">
        <v>4692</v>
      </c>
      <c r="W201" s="54">
        <v>4832</v>
      </c>
      <c r="X201" s="54">
        <v>4977</v>
      </c>
      <c r="Y201" s="54">
        <v>5126</v>
      </c>
      <c r="Z201" s="54">
        <v>5280</v>
      </c>
      <c r="AA201" s="54">
        <v>5438</v>
      </c>
      <c r="AB201" s="54">
        <v>5601</v>
      </c>
      <c r="AC201" s="54">
        <v>5769</v>
      </c>
      <c r="AD201" s="54">
        <v>5942</v>
      </c>
      <c r="AE201" s="54">
        <v>6120</v>
      </c>
      <c r="AF201" s="54">
        <v>6304</v>
      </c>
      <c r="AG201" s="54">
        <v>6493</v>
      </c>
      <c r="AH201" s="54">
        <v>6688</v>
      </c>
      <c r="AI201" s="54">
        <v>6888</v>
      </c>
      <c r="AJ201" s="54">
        <v>7095</v>
      </c>
      <c r="AK201" s="54">
        <v>7308</v>
      </c>
      <c r="AL201" s="54">
        <v>7527</v>
      </c>
      <c r="AM201" s="54">
        <v>7752</v>
      </c>
      <c r="AN201" s="54">
        <v>7985</v>
      </c>
      <c r="AO201" s="54">
        <v>8224</v>
      </c>
      <c r="AP201" s="54">
        <v>8471</v>
      </c>
      <c r="AQ201" s="54">
        <v>8724</v>
      </c>
      <c r="AR201" s="54">
        <v>8986</v>
      </c>
      <c r="AS201" s="54">
        <v>9255</v>
      </c>
      <c r="AT201" s="54">
        <v>9533</v>
      </c>
      <c r="AU201" s="54">
        <v>9818</v>
      </c>
      <c r="AV201" s="54">
        <v>10112</v>
      </c>
      <c r="AW201" s="54">
        <v>10415</v>
      </c>
      <c r="AX201" s="54">
        <v>10727</v>
      </c>
      <c r="AY201" s="54">
        <v>11048</v>
      </c>
      <c r="AZ201" s="54">
        <v>11379</v>
      </c>
      <c r="BA201" s="54">
        <v>11720</v>
      </c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</row>
    <row r="202" spans="1:106">
      <c r="A202" s="54">
        <v>54</v>
      </c>
      <c r="B202" s="54">
        <v>551</v>
      </c>
      <c r="C202" s="54">
        <v>1458</v>
      </c>
      <c r="D202" s="54">
        <v>2790</v>
      </c>
      <c r="E202" s="54">
        <v>2867</v>
      </c>
      <c r="F202" s="54">
        <v>2947</v>
      </c>
      <c r="G202" s="54">
        <v>3030</v>
      </c>
      <c r="H202" s="54">
        <v>3115</v>
      </c>
      <c r="I202" s="54">
        <v>3205</v>
      </c>
      <c r="J202" s="54">
        <v>3299</v>
      </c>
      <c r="K202" s="54">
        <v>3395</v>
      </c>
      <c r="L202" s="54">
        <v>3495</v>
      </c>
      <c r="M202" s="54">
        <v>3599</v>
      </c>
      <c r="N202" s="54">
        <v>3707</v>
      </c>
      <c r="O202" s="54">
        <v>3817</v>
      </c>
      <c r="P202" s="54">
        <v>3931</v>
      </c>
      <c r="Q202" s="54">
        <v>4049</v>
      </c>
      <c r="R202" s="54">
        <v>4170</v>
      </c>
      <c r="S202" s="54">
        <v>4294</v>
      </c>
      <c r="T202" s="54">
        <v>4423</v>
      </c>
      <c r="U202" s="54">
        <v>4555</v>
      </c>
      <c r="V202" s="54">
        <v>4691</v>
      </c>
      <c r="W202" s="54">
        <v>4832</v>
      </c>
      <c r="X202" s="54">
        <v>4976</v>
      </c>
      <c r="Y202" s="54">
        <v>5126</v>
      </c>
      <c r="Z202" s="54">
        <v>5280</v>
      </c>
      <c r="AA202" s="54">
        <v>5438</v>
      </c>
      <c r="AB202" s="54">
        <v>5601</v>
      </c>
      <c r="AC202" s="54">
        <v>5769</v>
      </c>
      <c r="AD202" s="54">
        <v>5942</v>
      </c>
      <c r="AE202" s="54">
        <v>6120</v>
      </c>
      <c r="AF202" s="54">
        <v>6304</v>
      </c>
      <c r="AG202" s="54">
        <v>6493</v>
      </c>
      <c r="AH202" s="54">
        <v>6687</v>
      </c>
      <c r="AI202" s="54">
        <v>6888</v>
      </c>
      <c r="AJ202" s="54">
        <v>7095</v>
      </c>
      <c r="AK202" s="54">
        <v>7307</v>
      </c>
      <c r="AL202" s="54">
        <v>7526</v>
      </c>
      <c r="AM202" s="54">
        <v>7752</v>
      </c>
      <c r="AN202" s="54">
        <v>7984</v>
      </c>
      <c r="AO202" s="54">
        <v>8224</v>
      </c>
      <c r="AP202" s="54">
        <v>8470</v>
      </c>
      <c r="AQ202" s="54">
        <v>8724</v>
      </c>
      <c r="AR202" s="54">
        <v>8985</v>
      </c>
      <c r="AS202" s="54">
        <v>9255</v>
      </c>
      <c r="AT202" s="54">
        <v>9532</v>
      </c>
      <c r="AU202" s="54">
        <v>9817</v>
      </c>
      <c r="AV202" s="54">
        <v>10112</v>
      </c>
      <c r="AW202" s="54">
        <v>10414</v>
      </c>
      <c r="AX202" s="54">
        <v>10726</v>
      </c>
      <c r="AY202" s="54">
        <v>11047</v>
      </c>
      <c r="AZ202" s="54">
        <v>11378</v>
      </c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</row>
    <row r="203" spans="1:106">
      <c r="A203" s="54">
        <v>55</v>
      </c>
      <c r="B203" s="54">
        <v>551</v>
      </c>
      <c r="C203" s="54">
        <v>1458</v>
      </c>
      <c r="D203" s="54">
        <v>2789</v>
      </c>
      <c r="E203" s="54">
        <v>2866</v>
      </c>
      <c r="F203" s="54">
        <v>2946</v>
      </c>
      <c r="G203" s="54">
        <v>3028</v>
      </c>
      <c r="H203" s="54">
        <v>3115</v>
      </c>
      <c r="I203" s="54">
        <v>3205</v>
      </c>
      <c r="J203" s="54">
        <v>3298</v>
      </c>
      <c r="K203" s="54">
        <v>3395</v>
      </c>
      <c r="L203" s="54">
        <v>3495</v>
      </c>
      <c r="M203" s="54">
        <v>3599</v>
      </c>
      <c r="N203" s="54">
        <v>3706</v>
      </c>
      <c r="O203" s="54">
        <v>3817</v>
      </c>
      <c r="P203" s="54">
        <v>3931</v>
      </c>
      <c r="Q203" s="54">
        <v>4048</v>
      </c>
      <c r="R203" s="54">
        <v>4169</v>
      </c>
      <c r="S203" s="54">
        <v>4294</v>
      </c>
      <c r="T203" s="54">
        <v>4422</v>
      </c>
      <c r="U203" s="54">
        <v>4554</v>
      </c>
      <c r="V203" s="54">
        <v>4691</v>
      </c>
      <c r="W203" s="54">
        <v>4831</v>
      </c>
      <c r="X203" s="54">
        <v>4976</v>
      </c>
      <c r="Y203" s="54">
        <v>5125</v>
      </c>
      <c r="Z203" s="54">
        <v>5279</v>
      </c>
      <c r="AA203" s="54">
        <v>5437</v>
      </c>
      <c r="AB203" s="54">
        <v>5601</v>
      </c>
      <c r="AC203" s="54">
        <v>5769</v>
      </c>
      <c r="AD203" s="54">
        <v>5942</v>
      </c>
      <c r="AE203" s="54">
        <v>6120</v>
      </c>
      <c r="AF203" s="54">
        <v>6303</v>
      </c>
      <c r="AG203" s="54">
        <v>6492</v>
      </c>
      <c r="AH203" s="54">
        <v>6687</v>
      </c>
      <c r="AI203" s="54">
        <v>6887</v>
      </c>
      <c r="AJ203" s="54">
        <v>7094</v>
      </c>
      <c r="AK203" s="54">
        <v>7307</v>
      </c>
      <c r="AL203" s="54">
        <v>7526</v>
      </c>
      <c r="AM203" s="54">
        <v>7751</v>
      </c>
      <c r="AN203" s="54">
        <v>7984</v>
      </c>
      <c r="AO203" s="54">
        <v>8223</v>
      </c>
      <c r="AP203" s="54">
        <v>8469</v>
      </c>
      <c r="AQ203" s="54">
        <v>8723</v>
      </c>
      <c r="AR203" s="54">
        <v>8984</v>
      </c>
      <c r="AS203" s="54">
        <v>9254</v>
      </c>
      <c r="AT203" s="54">
        <v>9531</v>
      </c>
      <c r="AU203" s="54">
        <v>9816</v>
      </c>
      <c r="AV203" s="54">
        <v>10110</v>
      </c>
      <c r="AW203" s="54">
        <v>10413</v>
      </c>
      <c r="AX203" s="54">
        <v>10725</v>
      </c>
      <c r="AY203" s="54">
        <v>11046</v>
      </c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</row>
    <row r="204" spans="1:106">
      <c r="A204" s="54">
        <v>56</v>
      </c>
      <c r="B204" s="54">
        <v>551</v>
      </c>
      <c r="C204" s="54">
        <v>1458</v>
      </c>
      <c r="D204" s="54">
        <v>2788</v>
      </c>
      <c r="E204" s="54">
        <v>2865</v>
      </c>
      <c r="F204" s="54">
        <v>2944</v>
      </c>
      <c r="G204" s="54">
        <v>3028</v>
      </c>
      <c r="H204" s="54">
        <v>3115</v>
      </c>
      <c r="I204" s="54">
        <v>3205</v>
      </c>
      <c r="J204" s="54">
        <v>3298</v>
      </c>
      <c r="K204" s="54">
        <v>3394</v>
      </c>
      <c r="L204" s="54">
        <v>3494</v>
      </c>
      <c r="M204" s="54">
        <v>3598</v>
      </c>
      <c r="N204" s="54">
        <v>3705</v>
      </c>
      <c r="O204" s="54">
        <v>3816</v>
      </c>
      <c r="P204" s="54">
        <v>3930</v>
      </c>
      <c r="Q204" s="54">
        <v>4047</v>
      </c>
      <c r="R204" s="54">
        <v>4168</v>
      </c>
      <c r="S204" s="54">
        <v>4292</v>
      </c>
      <c r="T204" s="54">
        <v>4421</v>
      </c>
      <c r="U204" s="54">
        <v>4553</v>
      </c>
      <c r="V204" s="54">
        <v>4690</v>
      </c>
      <c r="W204" s="54">
        <v>4831</v>
      </c>
      <c r="X204" s="54">
        <v>4975</v>
      </c>
      <c r="Y204" s="54">
        <v>5125</v>
      </c>
      <c r="Z204" s="54">
        <v>5278</v>
      </c>
      <c r="AA204" s="54">
        <v>5437</v>
      </c>
      <c r="AB204" s="54">
        <v>5600</v>
      </c>
      <c r="AC204" s="54">
        <v>5768</v>
      </c>
      <c r="AD204" s="54">
        <v>5941</v>
      </c>
      <c r="AE204" s="54">
        <v>6119</v>
      </c>
      <c r="AF204" s="54">
        <v>6302</v>
      </c>
      <c r="AG204" s="54">
        <v>6491</v>
      </c>
      <c r="AH204" s="54">
        <v>6686</v>
      </c>
      <c r="AI204" s="54">
        <v>6886</v>
      </c>
      <c r="AJ204" s="54">
        <v>7093</v>
      </c>
      <c r="AK204" s="54">
        <v>7306</v>
      </c>
      <c r="AL204" s="54">
        <v>7525</v>
      </c>
      <c r="AM204" s="54">
        <v>7750</v>
      </c>
      <c r="AN204" s="54">
        <v>7982</v>
      </c>
      <c r="AO204" s="54">
        <v>8222</v>
      </c>
      <c r="AP204" s="54">
        <v>8468</v>
      </c>
      <c r="AQ204" s="54">
        <v>8722</v>
      </c>
      <c r="AR204" s="54">
        <v>8983</v>
      </c>
      <c r="AS204" s="54">
        <v>9252</v>
      </c>
      <c r="AT204" s="54">
        <v>9529</v>
      </c>
      <c r="AU204" s="54">
        <v>9815</v>
      </c>
      <c r="AV204" s="54">
        <v>10109</v>
      </c>
      <c r="AW204" s="54">
        <v>10411</v>
      </c>
      <c r="AX204" s="54">
        <v>10723</v>
      </c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</row>
    <row r="205" spans="1:106">
      <c r="A205" s="54">
        <v>57</v>
      </c>
      <c r="B205" s="54">
        <v>551</v>
      </c>
      <c r="C205" s="54">
        <v>1457</v>
      </c>
      <c r="D205" s="54">
        <v>2787</v>
      </c>
      <c r="E205" s="54">
        <v>2863</v>
      </c>
      <c r="F205" s="54">
        <v>2945</v>
      </c>
      <c r="G205" s="54">
        <v>3029</v>
      </c>
      <c r="H205" s="54">
        <v>3115</v>
      </c>
      <c r="I205" s="54">
        <v>3205</v>
      </c>
      <c r="J205" s="54">
        <v>3298</v>
      </c>
      <c r="K205" s="54">
        <v>3394</v>
      </c>
      <c r="L205" s="54">
        <v>3493</v>
      </c>
      <c r="M205" s="54">
        <v>3597</v>
      </c>
      <c r="N205" s="54">
        <v>3704</v>
      </c>
      <c r="O205" s="54">
        <v>3815</v>
      </c>
      <c r="P205" s="54">
        <v>3928</v>
      </c>
      <c r="Q205" s="54">
        <v>4046</v>
      </c>
      <c r="R205" s="54">
        <v>4167</v>
      </c>
      <c r="S205" s="54">
        <v>4291</v>
      </c>
      <c r="T205" s="54">
        <v>4420</v>
      </c>
      <c r="U205" s="54">
        <v>4552</v>
      </c>
      <c r="V205" s="54">
        <v>4689</v>
      </c>
      <c r="W205" s="54">
        <v>4830</v>
      </c>
      <c r="X205" s="54">
        <v>4974</v>
      </c>
      <c r="Y205" s="54">
        <v>5124</v>
      </c>
      <c r="Z205" s="54">
        <v>5277</v>
      </c>
      <c r="AA205" s="54">
        <v>5436</v>
      </c>
      <c r="AB205" s="54">
        <v>5599</v>
      </c>
      <c r="AC205" s="54">
        <v>5766</v>
      </c>
      <c r="AD205" s="54">
        <v>5939</v>
      </c>
      <c r="AE205" s="54">
        <v>6118</v>
      </c>
      <c r="AF205" s="54">
        <v>6301</v>
      </c>
      <c r="AG205" s="54">
        <v>6490</v>
      </c>
      <c r="AH205" s="54">
        <v>6684</v>
      </c>
      <c r="AI205" s="54">
        <v>6885</v>
      </c>
      <c r="AJ205" s="54">
        <v>7091</v>
      </c>
      <c r="AK205" s="54">
        <v>7304</v>
      </c>
      <c r="AL205" s="54">
        <v>7523</v>
      </c>
      <c r="AM205" s="54">
        <v>7748</v>
      </c>
      <c r="AN205" s="54">
        <v>7980</v>
      </c>
      <c r="AO205" s="54">
        <v>8220</v>
      </c>
      <c r="AP205" s="54">
        <v>8466</v>
      </c>
      <c r="AQ205" s="54">
        <v>8720</v>
      </c>
      <c r="AR205" s="54">
        <v>8981</v>
      </c>
      <c r="AS205" s="54">
        <v>9250</v>
      </c>
      <c r="AT205" s="54">
        <v>9527</v>
      </c>
      <c r="AU205" s="54">
        <v>9812</v>
      </c>
      <c r="AV205" s="54">
        <v>10106</v>
      </c>
      <c r="AW205" s="54">
        <v>10408</v>
      </c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</row>
    <row r="206" spans="1:106">
      <c r="A206" s="54">
        <v>58</v>
      </c>
      <c r="B206" s="54">
        <v>551</v>
      </c>
      <c r="C206" s="54">
        <v>1457</v>
      </c>
      <c r="D206" s="54">
        <v>2786</v>
      </c>
      <c r="E206" s="54">
        <v>2865</v>
      </c>
      <c r="F206" s="54">
        <v>2946</v>
      </c>
      <c r="G206" s="54">
        <v>3029</v>
      </c>
      <c r="H206" s="54">
        <v>3116</v>
      </c>
      <c r="I206" s="54">
        <v>3205</v>
      </c>
      <c r="J206" s="54">
        <v>3297</v>
      </c>
      <c r="K206" s="54">
        <v>3392</v>
      </c>
      <c r="L206" s="54">
        <v>3492</v>
      </c>
      <c r="M206" s="54">
        <v>3595</v>
      </c>
      <c r="N206" s="54">
        <v>3702</v>
      </c>
      <c r="O206" s="54">
        <v>3813</v>
      </c>
      <c r="P206" s="54">
        <v>3927</v>
      </c>
      <c r="Q206" s="54">
        <v>4044</v>
      </c>
      <c r="R206" s="54">
        <v>4165</v>
      </c>
      <c r="S206" s="54">
        <v>4290</v>
      </c>
      <c r="T206" s="54">
        <v>4418</v>
      </c>
      <c r="U206" s="54">
        <v>4551</v>
      </c>
      <c r="V206" s="54">
        <v>4687</v>
      </c>
      <c r="W206" s="54">
        <v>4828</v>
      </c>
      <c r="X206" s="54">
        <v>4973</v>
      </c>
      <c r="Y206" s="54">
        <v>5122</v>
      </c>
      <c r="Z206" s="54">
        <v>5276</v>
      </c>
      <c r="AA206" s="54">
        <v>5434</v>
      </c>
      <c r="AB206" s="54">
        <v>5597</v>
      </c>
      <c r="AC206" s="54">
        <v>5765</v>
      </c>
      <c r="AD206" s="54">
        <v>5938</v>
      </c>
      <c r="AE206" s="54">
        <v>6116</v>
      </c>
      <c r="AF206" s="54">
        <v>6299</v>
      </c>
      <c r="AG206" s="54">
        <v>6488</v>
      </c>
      <c r="AH206" s="54">
        <v>6682</v>
      </c>
      <c r="AI206" s="54">
        <v>6883</v>
      </c>
      <c r="AJ206" s="54">
        <v>7089</v>
      </c>
      <c r="AK206" s="54">
        <v>7301</v>
      </c>
      <c r="AL206" s="54">
        <v>7520</v>
      </c>
      <c r="AM206" s="54">
        <v>7746</v>
      </c>
      <c r="AN206" s="54">
        <v>7978</v>
      </c>
      <c r="AO206" s="54">
        <v>8217</v>
      </c>
      <c r="AP206" s="54">
        <v>8463</v>
      </c>
      <c r="AQ206" s="54">
        <v>8717</v>
      </c>
      <c r="AR206" s="54">
        <v>8978</v>
      </c>
      <c r="AS206" s="54">
        <v>9247</v>
      </c>
      <c r="AT206" s="54">
        <v>9523</v>
      </c>
      <c r="AU206" s="54">
        <v>9808</v>
      </c>
      <c r="AV206" s="54">
        <v>10102</v>
      </c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</row>
    <row r="207" spans="1:106">
      <c r="A207" s="54">
        <v>59</v>
      </c>
      <c r="B207" s="54">
        <v>551</v>
      </c>
      <c r="C207" s="54">
        <v>1456</v>
      </c>
      <c r="D207" s="54">
        <v>2788</v>
      </c>
      <c r="E207" s="54">
        <v>2866</v>
      </c>
      <c r="F207" s="54">
        <v>2947</v>
      </c>
      <c r="G207" s="54">
        <v>3030</v>
      </c>
      <c r="H207" s="54">
        <v>3116</v>
      </c>
      <c r="I207" s="54">
        <v>3204</v>
      </c>
      <c r="J207" s="54">
        <v>3296</v>
      </c>
      <c r="K207" s="54">
        <v>3391</v>
      </c>
      <c r="L207" s="54">
        <v>3490</v>
      </c>
      <c r="M207" s="54">
        <v>3593</v>
      </c>
      <c r="N207" s="54">
        <v>3700</v>
      </c>
      <c r="O207" s="54">
        <v>3811</v>
      </c>
      <c r="P207" s="54">
        <v>3925</v>
      </c>
      <c r="Q207" s="54">
        <v>4042</v>
      </c>
      <c r="R207" s="54">
        <v>4163</v>
      </c>
      <c r="S207" s="54">
        <v>4288</v>
      </c>
      <c r="T207" s="54">
        <v>4417</v>
      </c>
      <c r="U207" s="54">
        <v>4549</v>
      </c>
      <c r="V207" s="54">
        <v>4685</v>
      </c>
      <c r="W207" s="54">
        <v>4826</v>
      </c>
      <c r="X207" s="54">
        <v>4971</v>
      </c>
      <c r="Y207" s="54">
        <v>5120</v>
      </c>
      <c r="Z207" s="54">
        <v>5273</v>
      </c>
      <c r="AA207" s="54">
        <v>5432</v>
      </c>
      <c r="AB207" s="54">
        <v>5594</v>
      </c>
      <c r="AC207" s="54">
        <v>5762</v>
      </c>
      <c r="AD207" s="54">
        <v>5935</v>
      </c>
      <c r="AE207" s="54">
        <v>6113</v>
      </c>
      <c r="AF207" s="54">
        <v>6296</v>
      </c>
      <c r="AG207" s="54">
        <v>6485</v>
      </c>
      <c r="AH207" s="54">
        <v>6679</v>
      </c>
      <c r="AI207" s="54">
        <v>6880</v>
      </c>
      <c r="AJ207" s="54">
        <v>7086</v>
      </c>
      <c r="AK207" s="54">
        <v>7298</v>
      </c>
      <c r="AL207" s="54">
        <v>7517</v>
      </c>
      <c r="AM207" s="54">
        <v>7742</v>
      </c>
      <c r="AN207" s="54">
        <v>7974</v>
      </c>
      <c r="AO207" s="54">
        <v>8213</v>
      </c>
      <c r="AP207" s="54">
        <v>8459</v>
      </c>
      <c r="AQ207" s="54">
        <v>8713</v>
      </c>
      <c r="AR207" s="54">
        <v>8973</v>
      </c>
      <c r="AS207" s="54">
        <v>9242</v>
      </c>
      <c r="AT207" s="54">
        <v>9519</v>
      </c>
      <c r="AU207" s="54">
        <v>9804</v>
      </c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</row>
    <row r="208" spans="1:106">
      <c r="A208" s="54">
        <v>60</v>
      </c>
      <c r="B208" s="54">
        <v>551</v>
      </c>
      <c r="C208" s="54">
        <v>1457</v>
      </c>
      <c r="D208" s="54">
        <v>2789</v>
      </c>
      <c r="E208" s="54">
        <v>2866</v>
      </c>
      <c r="F208" s="54">
        <v>2947</v>
      </c>
      <c r="G208" s="54">
        <v>3029</v>
      </c>
      <c r="H208" s="54">
        <v>3114</v>
      </c>
      <c r="I208" s="54">
        <v>3202</v>
      </c>
      <c r="J208" s="54">
        <v>3293</v>
      </c>
      <c r="K208" s="54">
        <v>3388</v>
      </c>
      <c r="L208" s="54">
        <v>3486</v>
      </c>
      <c r="M208" s="54">
        <v>3589</v>
      </c>
      <c r="N208" s="54">
        <v>3696</v>
      </c>
      <c r="O208" s="54">
        <v>3806</v>
      </c>
      <c r="P208" s="54">
        <v>3920</v>
      </c>
      <c r="Q208" s="54">
        <v>4038</v>
      </c>
      <c r="R208" s="54">
        <v>4159</v>
      </c>
      <c r="S208" s="54">
        <v>4284</v>
      </c>
      <c r="T208" s="54">
        <v>4412</v>
      </c>
      <c r="U208" s="54">
        <v>4544</v>
      </c>
      <c r="V208" s="54">
        <v>4681</v>
      </c>
      <c r="W208" s="54">
        <v>4821</v>
      </c>
      <c r="X208" s="54">
        <v>4966</v>
      </c>
      <c r="Y208" s="54">
        <v>5115</v>
      </c>
      <c r="Z208" s="54">
        <v>5268</v>
      </c>
      <c r="AA208" s="54">
        <v>5426</v>
      </c>
      <c r="AB208" s="54">
        <v>5589</v>
      </c>
      <c r="AC208" s="54">
        <v>5756</v>
      </c>
      <c r="AD208" s="54">
        <v>5929</v>
      </c>
      <c r="AE208" s="54">
        <v>6107</v>
      </c>
      <c r="AF208" s="54">
        <v>6290</v>
      </c>
      <c r="AG208" s="54">
        <v>6478</v>
      </c>
      <c r="AH208" s="54">
        <v>6672</v>
      </c>
      <c r="AI208" s="54">
        <v>6872</v>
      </c>
      <c r="AJ208" s="54">
        <v>7078</v>
      </c>
      <c r="AK208" s="54">
        <v>7291</v>
      </c>
      <c r="AL208" s="54">
        <v>7509</v>
      </c>
      <c r="AM208" s="54">
        <v>7734</v>
      </c>
      <c r="AN208" s="54">
        <v>7966</v>
      </c>
      <c r="AO208" s="54">
        <v>8204</v>
      </c>
      <c r="AP208" s="54">
        <v>8450</v>
      </c>
      <c r="AQ208" s="54">
        <v>8703</v>
      </c>
      <c r="AR208" s="54">
        <v>8964</v>
      </c>
      <c r="AS208" s="54">
        <v>9232</v>
      </c>
      <c r="AT208" s="54">
        <v>9509</v>
      </c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</row>
    <row r="209" spans="1:106">
      <c r="A209" s="54">
        <v>61</v>
      </c>
      <c r="B209" s="54">
        <v>551</v>
      </c>
      <c r="C209" s="54">
        <v>1457</v>
      </c>
      <c r="D209" s="54">
        <v>2788</v>
      </c>
      <c r="E209" s="54">
        <v>2865</v>
      </c>
      <c r="F209" s="54">
        <v>2944</v>
      </c>
      <c r="G209" s="54">
        <v>3026</v>
      </c>
      <c r="H209" s="54">
        <v>3110</v>
      </c>
      <c r="I209" s="54">
        <v>3197</v>
      </c>
      <c r="J209" s="54">
        <v>3288</v>
      </c>
      <c r="K209" s="54">
        <v>3381</v>
      </c>
      <c r="L209" s="54">
        <v>3479</v>
      </c>
      <c r="M209" s="54">
        <v>3581</v>
      </c>
      <c r="N209" s="54">
        <v>3688</v>
      </c>
      <c r="O209" s="54">
        <v>3799</v>
      </c>
      <c r="P209" s="54">
        <v>3912</v>
      </c>
      <c r="Q209" s="54">
        <v>4030</v>
      </c>
      <c r="R209" s="54">
        <v>4151</v>
      </c>
      <c r="S209" s="54">
        <v>4275</v>
      </c>
      <c r="T209" s="54">
        <v>4403</v>
      </c>
      <c r="U209" s="54">
        <v>4535</v>
      </c>
      <c r="V209" s="54">
        <v>4672</v>
      </c>
      <c r="W209" s="54">
        <v>4812</v>
      </c>
      <c r="X209" s="54">
        <v>4956</v>
      </c>
      <c r="Y209" s="54">
        <v>5105</v>
      </c>
      <c r="Z209" s="54">
        <v>5258</v>
      </c>
      <c r="AA209" s="54">
        <v>5415</v>
      </c>
      <c r="AB209" s="54">
        <v>5578</v>
      </c>
      <c r="AC209" s="54">
        <v>5745</v>
      </c>
      <c r="AD209" s="54">
        <v>5917</v>
      </c>
      <c r="AE209" s="54">
        <v>6095</v>
      </c>
      <c r="AF209" s="54">
        <v>6277</v>
      </c>
      <c r="AG209" s="54">
        <v>6465</v>
      </c>
      <c r="AH209" s="54">
        <v>6659</v>
      </c>
      <c r="AI209" s="54">
        <v>6859</v>
      </c>
      <c r="AJ209" s="54">
        <v>7064</v>
      </c>
      <c r="AK209" s="54">
        <v>7276</v>
      </c>
      <c r="AL209" s="54">
        <v>7494</v>
      </c>
      <c r="AM209" s="54">
        <v>7719</v>
      </c>
      <c r="AN209" s="54">
        <v>7950</v>
      </c>
      <c r="AO209" s="54">
        <v>8188</v>
      </c>
      <c r="AP209" s="54">
        <v>8433</v>
      </c>
      <c r="AQ209" s="54">
        <v>8686</v>
      </c>
      <c r="AR209" s="54">
        <v>8946</v>
      </c>
      <c r="AS209" s="54">
        <v>9214</v>
      </c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</row>
    <row r="210" spans="1:106">
      <c r="A210" s="54">
        <v>62</v>
      </c>
      <c r="B210" s="54">
        <v>551</v>
      </c>
      <c r="C210" s="54">
        <v>1456</v>
      </c>
      <c r="D210" s="54">
        <v>2786</v>
      </c>
      <c r="E210" s="54">
        <v>2863</v>
      </c>
      <c r="F210" s="54">
        <v>2941</v>
      </c>
      <c r="G210" s="54">
        <v>3022</v>
      </c>
      <c r="H210" s="54">
        <v>3105</v>
      </c>
      <c r="I210" s="54">
        <v>3191</v>
      </c>
      <c r="J210" s="54">
        <v>3280</v>
      </c>
      <c r="K210" s="54">
        <v>3373</v>
      </c>
      <c r="L210" s="54">
        <v>3470</v>
      </c>
      <c r="M210" s="54">
        <v>3572</v>
      </c>
      <c r="N210" s="54">
        <v>3678</v>
      </c>
      <c r="O210" s="54">
        <v>3789</v>
      </c>
      <c r="P210" s="54">
        <v>3902</v>
      </c>
      <c r="Q210" s="54">
        <v>4019</v>
      </c>
      <c r="R210" s="54">
        <v>4140</v>
      </c>
      <c r="S210" s="54">
        <v>4264</v>
      </c>
      <c r="T210" s="54">
        <v>4392</v>
      </c>
      <c r="U210" s="54">
        <v>4524</v>
      </c>
      <c r="V210" s="54">
        <v>4659</v>
      </c>
      <c r="W210" s="54">
        <v>4799</v>
      </c>
      <c r="X210" s="54">
        <v>4943</v>
      </c>
      <c r="Y210" s="54">
        <v>5091</v>
      </c>
      <c r="Z210" s="54">
        <v>5244</v>
      </c>
      <c r="AA210" s="54">
        <v>5401</v>
      </c>
      <c r="AB210" s="54">
        <v>5563</v>
      </c>
      <c r="AC210" s="54">
        <v>5730</v>
      </c>
      <c r="AD210" s="54">
        <v>5902</v>
      </c>
      <c r="AE210" s="54">
        <v>6079</v>
      </c>
      <c r="AF210" s="54">
        <v>6261</v>
      </c>
      <c r="AG210" s="54">
        <v>6448</v>
      </c>
      <c r="AH210" s="54">
        <v>6642</v>
      </c>
      <c r="AI210" s="54">
        <v>6841</v>
      </c>
      <c r="AJ210" s="54">
        <v>7046</v>
      </c>
      <c r="AK210" s="54">
        <v>7257</v>
      </c>
      <c r="AL210" s="54">
        <v>7474</v>
      </c>
      <c r="AM210" s="54">
        <v>7698</v>
      </c>
      <c r="AN210" s="54">
        <v>7929</v>
      </c>
      <c r="AO210" s="54">
        <v>8166</v>
      </c>
      <c r="AP210" s="54">
        <v>8411</v>
      </c>
      <c r="AQ210" s="54">
        <v>8663</v>
      </c>
      <c r="AR210" s="54">
        <v>8922</v>
      </c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</row>
    <row r="211" spans="1:106">
      <c r="A211" s="54">
        <v>63</v>
      </c>
      <c r="B211" s="54">
        <v>550</v>
      </c>
      <c r="C211" s="54">
        <v>1455</v>
      </c>
      <c r="D211" s="54">
        <v>2784</v>
      </c>
      <c r="E211" s="54">
        <v>2860</v>
      </c>
      <c r="F211" s="54">
        <v>2937</v>
      </c>
      <c r="G211" s="54">
        <v>3017</v>
      </c>
      <c r="H211" s="54">
        <v>3099</v>
      </c>
      <c r="I211" s="54">
        <v>3184</v>
      </c>
      <c r="J211" s="54">
        <v>3272</v>
      </c>
      <c r="K211" s="54">
        <v>3363</v>
      </c>
      <c r="L211" s="54">
        <v>3459</v>
      </c>
      <c r="M211" s="54">
        <v>3560</v>
      </c>
      <c r="N211" s="54">
        <v>3667</v>
      </c>
      <c r="O211" s="54">
        <v>3777</v>
      </c>
      <c r="P211" s="54">
        <v>3890</v>
      </c>
      <c r="Q211" s="54">
        <v>4007</v>
      </c>
      <c r="R211" s="54">
        <v>4127</v>
      </c>
      <c r="S211" s="54">
        <v>4251</v>
      </c>
      <c r="T211" s="54">
        <v>4378</v>
      </c>
      <c r="U211" s="54">
        <v>4509</v>
      </c>
      <c r="V211" s="54">
        <v>4645</v>
      </c>
      <c r="W211" s="54">
        <v>4784</v>
      </c>
      <c r="X211" s="54">
        <v>4927</v>
      </c>
      <c r="Y211" s="54">
        <v>5075</v>
      </c>
      <c r="Z211" s="54">
        <v>5227</v>
      </c>
      <c r="AA211" s="54">
        <v>5384</v>
      </c>
      <c r="AB211" s="54">
        <v>5546</v>
      </c>
      <c r="AC211" s="54">
        <v>5712</v>
      </c>
      <c r="AD211" s="54">
        <v>5883</v>
      </c>
      <c r="AE211" s="54">
        <v>6059</v>
      </c>
      <c r="AF211" s="54">
        <v>6241</v>
      </c>
      <c r="AG211" s="54">
        <v>6428</v>
      </c>
      <c r="AH211" s="54">
        <v>6621</v>
      </c>
      <c r="AI211" s="54">
        <v>6819</v>
      </c>
      <c r="AJ211" s="54">
        <v>7023</v>
      </c>
      <c r="AK211" s="54">
        <v>7234</v>
      </c>
      <c r="AL211" s="54">
        <v>7451</v>
      </c>
      <c r="AM211" s="54">
        <v>7674</v>
      </c>
      <c r="AN211" s="54">
        <v>7904</v>
      </c>
      <c r="AO211" s="54">
        <v>8140</v>
      </c>
      <c r="AP211" s="54">
        <v>8384</v>
      </c>
      <c r="AQ211" s="54">
        <v>8635</v>
      </c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</row>
    <row r="212" spans="1:106">
      <c r="A212" s="54">
        <v>64</v>
      </c>
      <c r="B212" s="54">
        <v>550</v>
      </c>
      <c r="C212" s="54">
        <v>1454</v>
      </c>
      <c r="D212" s="54">
        <v>2782</v>
      </c>
      <c r="E212" s="54">
        <v>2857</v>
      </c>
      <c r="F212" s="54">
        <v>2933</v>
      </c>
      <c r="G212" s="54">
        <v>3011</v>
      </c>
      <c r="H212" s="54">
        <v>3092</v>
      </c>
      <c r="I212" s="54">
        <v>3175</v>
      </c>
      <c r="J212" s="54">
        <v>3262</v>
      </c>
      <c r="K212" s="54">
        <v>3352</v>
      </c>
      <c r="L212" s="54">
        <v>3447</v>
      </c>
      <c r="M212" s="54">
        <v>3547</v>
      </c>
      <c r="N212" s="54">
        <v>3653</v>
      </c>
      <c r="O212" s="54">
        <v>3763</v>
      </c>
      <c r="P212" s="54">
        <v>3875</v>
      </c>
      <c r="Q212" s="54">
        <v>3992</v>
      </c>
      <c r="R212" s="54">
        <v>4111</v>
      </c>
      <c r="S212" s="54">
        <v>4235</v>
      </c>
      <c r="T212" s="54">
        <v>4362</v>
      </c>
      <c r="U212" s="54">
        <v>4493</v>
      </c>
      <c r="V212" s="54">
        <v>4627</v>
      </c>
      <c r="W212" s="54">
        <v>4766</v>
      </c>
      <c r="X212" s="54">
        <v>4909</v>
      </c>
      <c r="Y212" s="54">
        <v>5056</v>
      </c>
      <c r="Z212" s="54">
        <v>5208</v>
      </c>
      <c r="AA212" s="54">
        <v>5364</v>
      </c>
      <c r="AB212" s="54">
        <v>5525</v>
      </c>
      <c r="AC212" s="54">
        <v>5690</v>
      </c>
      <c r="AD212" s="54">
        <v>5861</v>
      </c>
      <c r="AE212" s="54">
        <v>6037</v>
      </c>
      <c r="AF212" s="54">
        <v>6218</v>
      </c>
      <c r="AG212" s="54">
        <v>6404</v>
      </c>
      <c r="AH212" s="54">
        <v>6596</v>
      </c>
      <c r="AI212" s="54">
        <v>6793</v>
      </c>
      <c r="AJ212" s="54">
        <v>6997</v>
      </c>
      <c r="AK212" s="54">
        <v>7207</v>
      </c>
      <c r="AL212" s="54">
        <v>7422</v>
      </c>
      <c r="AM212" s="54">
        <v>7645</v>
      </c>
      <c r="AN212" s="54">
        <v>7874</v>
      </c>
      <c r="AO212" s="54">
        <v>8109</v>
      </c>
      <c r="AP212" s="54">
        <v>8352</v>
      </c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</row>
    <row r="213" spans="1:106">
      <c r="A213" s="54">
        <v>65</v>
      </c>
      <c r="B213" s="54">
        <v>550</v>
      </c>
      <c r="C213" s="54">
        <v>1453</v>
      </c>
      <c r="D213" s="54">
        <v>2780</v>
      </c>
      <c r="E213" s="54">
        <v>2853</v>
      </c>
      <c r="F213" s="54">
        <v>2928</v>
      </c>
      <c r="G213" s="54">
        <v>3004</v>
      </c>
      <c r="H213" s="54">
        <v>3084</v>
      </c>
      <c r="I213" s="54">
        <v>3165</v>
      </c>
      <c r="J213" s="54">
        <v>3250</v>
      </c>
      <c r="K213" s="54">
        <v>3339</v>
      </c>
      <c r="L213" s="54">
        <v>3432</v>
      </c>
      <c r="M213" s="54">
        <v>3531</v>
      </c>
      <c r="N213" s="54">
        <v>3636</v>
      </c>
      <c r="O213" s="54">
        <v>3745</v>
      </c>
      <c r="P213" s="54">
        <v>3857</v>
      </c>
      <c r="Q213" s="54">
        <v>3973</v>
      </c>
      <c r="R213" s="54">
        <v>4092</v>
      </c>
      <c r="S213" s="54">
        <v>4215</v>
      </c>
      <c r="T213" s="54">
        <v>4341</v>
      </c>
      <c r="U213" s="54">
        <v>4472</v>
      </c>
      <c r="V213" s="54">
        <v>4606</v>
      </c>
      <c r="W213" s="54">
        <v>4744</v>
      </c>
      <c r="X213" s="54">
        <v>4886</v>
      </c>
      <c r="Y213" s="54">
        <v>5033</v>
      </c>
      <c r="Z213" s="54">
        <v>5184</v>
      </c>
      <c r="AA213" s="54">
        <v>5339</v>
      </c>
      <c r="AB213" s="54">
        <v>5499</v>
      </c>
      <c r="AC213" s="54">
        <v>5664</v>
      </c>
      <c r="AD213" s="54">
        <v>5834</v>
      </c>
      <c r="AE213" s="54">
        <v>6008</v>
      </c>
      <c r="AF213" s="54">
        <v>6189</v>
      </c>
      <c r="AG213" s="54">
        <v>6374</v>
      </c>
      <c r="AH213" s="54">
        <v>6565</v>
      </c>
      <c r="AI213" s="54">
        <v>6762</v>
      </c>
      <c r="AJ213" s="54">
        <v>6964</v>
      </c>
      <c r="AK213" s="54">
        <v>7173</v>
      </c>
      <c r="AL213" s="54">
        <v>7388</v>
      </c>
      <c r="AM213" s="54">
        <v>7609</v>
      </c>
      <c r="AN213" s="54">
        <v>7837</v>
      </c>
      <c r="AO213" s="54">
        <v>8071</v>
      </c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</row>
    <row r="214" spans="1:106">
      <c r="A214" s="54">
        <v>66</v>
      </c>
      <c r="B214" s="54">
        <v>549</v>
      </c>
      <c r="C214" s="54">
        <v>1452</v>
      </c>
      <c r="D214" s="54">
        <v>2777</v>
      </c>
      <c r="E214" s="54">
        <v>2849</v>
      </c>
      <c r="F214" s="54">
        <v>2922</v>
      </c>
      <c r="G214" s="54">
        <v>2997</v>
      </c>
      <c r="H214" s="54">
        <v>3074</v>
      </c>
      <c r="I214" s="54">
        <v>3154</v>
      </c>
      <c r="J214" s="54">
        <v>3237</v>
      </c>
      <c r="K214" s="54">
        <v>3324</v>
      </c>
      <c r="L214" s="54">
        <v>3415</v>
      </c>
      <c r="M214" s="54">
        <v>3512</v>
      </c>
      <c r="N214" s="54">
        <v>3616</v>
      </c>
      <c r="O214" s="54">
        <v>3724</v>
      </c>
      <c r="P214" s="54">
        <v>3836</v>
      </c>
      <c r="Q214" s="54">
        <v>3951</v>
      </c>
      <c r="R214" s="54">
        <v>4069</v>
      </c>
      <c r="S214" s="54">
        <v>4191</v>
      </c>
      <c r="T214" s="54">
        <v>4317</v>
      </c>
      <c r="U214" s="54">
        <v>4447</v>
      </c>
      <c r="V214" s="54">
        <v>4580</v>
      </c>
      <c r="W214" s="54">
        <v>4717</v>
      </c>
      <c r="X214" s="54">
        <v>4859</v>
      </c>
      <c r="Y214" s="54">
        <v>5004</v>
      </c>
      <c r="Z214" s="54">
        <v>5154</v>
      </c>
      <c r="AA214" s="54">
        <v>5309</v>
      </c>
      <c r="AB214" s="54">
        <v>5468</v>
      </c>
      <c r="AC214" s="54">
        <v>5632</v>
      </c>
      <c r="AD214" s="54">
        <v>5801</v>
      </c>
      <c r="AE214" s="54">
        <v>5975</v>
      </c>
      <c r="AF214" s="54">
        <v>6154</v>
      </c>
      <c r="AG214" s="54">
        <v>6338</v>
      </c>
      <c r="AH214" s="54">
        <v>6528</v>
      </c>
      <c r="AI214" s="54">
        <v>6723</v>
      </c>
      <c r="AJ214" s="54">
        <v>6925</v>
      </c>
      <c r="AK214" s="54">
        <v>7132</v>
      </c>
      <c r="AL214" s="54">
        <v>7346</v>
      </c>
      <c r="AM214" s="54">
        <v>7566</v>
      </c>
      <c r="AN214" s="54">
        <v>7792</v>
      </c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</row>
    <row r="215" spans="1:106">
      <c r="A215" s="54">
        <v>67</v>
      </c>
      <c r="B215" s="54">
        <v>549</v>
      </c>
      <c r="C215" s="54">
        <v>1450</v>
      </c>
      <c r="D215" s="54">
        <v>2774</v>
      </c>
      <c r="E215" s="54">
        <v>2843</v>
      </c>
      <c r="F215" s="54">
        <v>2915</v>
      </c>
      <c r="G215" s="54">
        <v>2988</v>
      </c>
      <c r="H215" s="54">
        <v>3063</v>
      </c>
      <c r="I215" s="54">
        <v>3140</v>
      </c>
      <c r="J215" s="54">
        <v>3221</v>
      </c>
      <c r="K215" s="54">
        <v>3306</v>
      </c>
      <c r="L215" s="54">
        <v>3395</v>
      </c>
      <c r="M215" s="54">
        <v>3489</v>
      </c>
      <c r="N215" s="54">
        <v>3591</v>
      </c>
      <c r="O215" s="54">
        <v>3699</v>
      </c>
      <c r="P215" s="54">
        <v>3810</v>
      </c>
      <c r="Q215" s="54">
        <v>3924</v>
      </c>
      <c r="R215" s="54">
        <v>4042</v>
      </c>
      <c r="S215" s="54">
        <v>4163</v>
      </c>
      <c r="T215" s="54">
        <v>4288</v>
      </c>
      <c r="U215" s="54">
        <v>4416</v>
      </c>
      <c r="V215" s="54">
        <v>4549</v>
      </c>
      <c r="W215" s="54">
        <v>4685</v>
      </c>
      <c r="X215" s="54">
        <v>4825</v>
      </c>
      <c r="Y215" s="54">
        <v>4970</v>
      </c>
      <c r="Z215" s="54">
        <v>5119</v>
      </c>
      <c r="AA215" s="54">
        <v>5273</v>
      </c>
      <c r="AB215" s="54">
        <v>5431</v>
      </c>
      <c r="AC215" s="54">
        <v>5593</v>
      </c>
      <c r="AD215" s="54">
        <v>5761</v>
      </c>
      <c r="AE215" s="54">
        <v>5934</v>
      </c>
      <c r="AF215" s="54">
        <v>6112</v>
      </c>
      <c r="AG215" s="54">
        <v>6295</v>
      </c>
      <c r="AH215" s="54">
        <v>6483</v>
      </c>
      <c r="AI215" s="54">
        <v>6677</v>
      </c>
      <c r="AJ215" s="54">
        <v>6877</v>
      </c>
      <c r="AK215" s="54">
        <v>7083</v>
      </c>
      <c r="AL215" s="54">
        <v>7295</v>
      </c>
      <c r="AM215" s="54">
        <v>7514</v>
      </c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</row>
    <row r="216" spans="1:106">
      <c r="A216" s="54">
        <v>68</v>
      </c>
      <c r="B216" s="54">
        <v>548</v>
      </c>
      <c r="C216" s="54">
        <v>1448</v>
      </c>
      <c r="D216" s="54">
        <v>2770</v>
      </c>
      <c r="E216" s="54">
        <v>2838</v>
      </c>
      <c r="F216" s="54">
        <v>2907</v>
      </c>
      <c r="G216" s="54">
        <v>2977</v>
      </c>
      <c r="H216" s="54">
        <v>3050</v>
      </c>
      <c r="I216" s="54">
        <v>3125</v>
      </c>
      <c r="J216" s="54">
        <v>3203</v>
      </c>
      <c r="K216" s="54">
        <v>3285</v>
      </c>
      <c r="L216" s="54">
        <v>3371</v>
      </c>
      <c r="M216" s="54">
        <v>3463</v>
      </c>
      <c r="N216" s="54">
        <v>3561</v>
      </c>
      <c r="O216" s="54">
        <v>3668</v>
      </c>
      <c r="P216" s="54">
        <v>3778</v>
      </c>
      <c r="Q216" s="54">
        <v>3891</v>
      </c>
      <c r="R216" s="54">
        <v>4008</v>
      </c>
      <c r="S216" s="54">
        <v>4128</v>
      </c>
      <c r="T216" s="54">
        <v>4252</v>
      </c>
      <c r="U216" s="54">
        <v>4380</v>
      </c>
      <c r="V216" s="54">
        <v>4511</v>
      </c>
      <c r="W216" s="54">
        <v>4646</v>
      </c>
      <c r="X216" s="54">
        <v>4785</v>
      </c>
      <c r="Y216" s="54">
        <v>4929</v>
      </c>
      <c r="Z216" s="54">
        <v>5077</v>
      </c>
      <c r="AA216" s="54">
        <v>5229</v>
      </c>
      <c r="AB216" s="54">
        <v>5386</v>
      </c>
      <c r="AC216" s="54">
        <v>5547</v>
      </c>
      <c r="AD216" s="54">
        <v>5713</v>
      </c>
      <c r="AE216" s="54">
        <v>5884</v>
      </c>
      <c r="AF216" s="54">
        <v>6061</v>
      </c>
      <c r="AG216" s="54">
        <v>6242</v>
      </c>
      <c r="AH216" s="54">
        <v>6429</v>
      </c>
      <c r="AI216" s="54">
        <v>6622</v>
      </c>
      <c r="AJ216" s="54">
        <v>6820</v>
      </c>
      <c r="AK216" s="54">
        <v>7024</v>
      </c>
      <c r="AL216" s="54">
        <v>7235</v>
      </c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</row>
    <row r="217" spans="1:106">
      <c r="A217" s="54">
        <v>69</v>
      </c>
      <c r="B217" s="54">
        <v>548</v>
      </c>
      <c r="C217" s="54">
        <v>1446</v>
      </c>
      <c r="D217" s="54">
        <v>2766</v>
      </c>
      <c r="E217" s="54">
        <v>2831</v>
      </c>
      <c r="F217" s="54">
        <v>2897</v>
      </c>
      <c r="G217" s="54">
        <v>2965</v>
      </c>
      <c r="H217" s="54">
        <v>3035</v>
      </c>
      <c r="I217" s="54">
        <v>3107</v>
      </c>
      <c r="J217" s="54">
        <v>3182</v>
      </c>
      <c r="K217" s="54">
        <v>3260</v>
      </c>
      <c r="L217" s="54">
        <v>3343</v>
      </c>
      <c r="M217" s="54">
        <v>3430</v>
      </c>
      <c r="N217" s="54">
        <v>3525</v>
      </c>
      <c r="O217" s="54">
        <v>3629</v>
      </c>
      <c r="P217" s="54">
        <v>3738</v>
      </c>
      <c r="Q217" s="54">
        <v>3850</v>
      </c>
      <c r="R217" s="54">
        <v>3966</v>
      </c>
      <c r="S217" s="54">
        <v>4085</v>
      </c>
      <c r="T217" s="54">
        <v>4207</v>
      </c>
      <c r="U217" s="54">
        <v>4333</v>
      </c>
      <c r="V217" s="54">
        <v>4463</v>
      </c>
      <c r="W217" s="54">
        <v>4597</v>
      </c>
      <c r="X217" s="54">
        <v>4735</v>
      </c>
      <c r="Y217" s="54">
        <v>4877</v>
      </c>
      <c r="Z217" s="54">
        <v>5023</v>
      </c>
      <c r="AA217" s="54">
        <v>5173</v>
      </c>
      <c r="AB217" s="54">
        <v>5329</v>
      </c>
      <c r="AC217" s="54">
        <v>5488</v>
      </c>
      <c r="AD217" s="54">
        <v>5653</v>
      </c>
      <c r="AE217" s="54">
        <v>5822</v>
      </c>
      <c r="AF217" s="54">
        <v>5996</v>
      </c>
      <c r="AG217" s="54">
        <v>6176</v>
      </c>
      <c r="AH217" s="54">
        <v>6361</v>
      </c>
      <c r="AI217" s="54">
        <v>6551</v>
      </c>
      <c r="AJ217" s="54">
        <v>6748</v>
      </c>
      <c r="AK217" s="54">
        <v>6950</v>
      </c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</row>
    <row r="218" spans="1:106">
      <c r="A218" s="54">
        <v>70</v>
      </c>
      <c r="B218" s="54">
        <v>547</v>
      </c>
      <c r="C218" s="54">
        <v>1443</v>
      </c>
      <c r="D218" s="54">
        <v>2761</v>
      </c>
      <c r="E218" s="54">
        <v>2823</v>
      </c>
      <c r="F218" s="54">
        <v>2887</v>
      </c>
      <c r="G218" s="54">
        <v>2952</v>
      </c>
      <c r="H218" s="54">
        <v>3018</v>
      </c>
      <c r="I218" s="54">
        <v>3087</v>
      </c>
      <c r="J218" s="54">
        <v>3158</v>
      </c>
      <c r="K218" s="54">
        <v>3231</v>
      </c>
      <c r="L218" s="54">
        <v>3309</v>
      </c>
      <c r="M218" s="54">
        <v>3392</v>
      </c>
      <c r="N218" s="54">
        <v>3481</v>
      </c>
      <c r="O218" s="54">
        <v>3580</v>
      </c>
      <c r="P218" s="54">
        <v>3687</v>
      </c>
      <c r="Q218" s="54">
        <v>3798</v>
      </c>
      <c r="R218" s="54">
        <v>3912</v>
      </c>
      <c r="S218" s="54">
        <v>4029</v>
      </c>
      <c r="T218" s="54">
        <v>4150</v>
      </c>
      <c r="U218" s="54">
        <v>4274</v>
      </c>
      <c r="V218" s="54">
        <v>4403</v>
      </c>
      <c r="W218" s="54">
        <v>4535</v>
      </c>
      <c r="X218" s="54">
        <v>4670</v>
      </c>
      <c r="Y218" s="54">
        <v>4810</v>
      </c>
      <c r="Z218" s="54">
        <v>4955</v>
      </c>
      <c r="AA218" s="54">
        <v>5103</v>
      </c>
      <c r="AB218" s="54">
        <v>5256</v>
      </c>
      <c r="AC218" s="54">
        <v>5414</v>
      </c>
      <c r="AD218" s="54">
        <v>5576</v>
      </c>
      <c r="AE218" s="54">
        <v>5743</v>
      </c>
      <c r="AF218" s="54">
        <v>5915</v>
      </c>
      <c r="AG218" s="54">
        <v>6092</v>
      </c>
      <c r="AH218" s="54">
        <v>6274</v>
      </c>
      <c r="AI218" s="54">
        <v>6462</v>
      </c>
      <c r="AJ218" s="54">
        <v>6656</v>
      </c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</row>
    <row r="220" spans="1:106">
      <c r="A220" s="52" t="s">
        <v>82</v>
      </c>
      <c r="B220" s="53">
        <v>1</v>
      </c>
      <c r="C220" s="53">
        <v>2</v>
      </c>
      <c r="D220" s="53">
        <v>3</v>
      </c>
      <c r="E220" s="53">
        <v>4</v>
      </c>
      <c r="F220" s="53">
        <v>5</v>
      </c>
      <c r="G220" s="53">
        <v>6</v>
      </c>
      <c r="H220" s="53">
        <v>7</v>
      </c>
      <c r="I220" s="53">
        <v>8</v>
      </c>
      <c r="J220" s="53">
        <v>9</v>
      </c>
      <c r="K220" s="53">
        <v>10</v>
      </c>
      <c r="L220" s="53">
        <v>11</v>
      </c>
      <c r="M220" s="53">
        <v>12</v>
      </c>
      <c r="N220" s="53">
        <v>13</v>
      </c>
      <c r="O220" s="53">
        <v>14</v>
      </c>
      <c r="P220" s="53">
        <v>15</v>
      </c>
      <c r="Q220" s="53">
        <v>16</v>
      </c>
      <c r="R220" s="53">
        <v>17</v>
      </c>
      <c r="S220" s="53">
        <v>18</v>
      </c>
      <c r="T220" s="53">
        <v>19</v>
      </c>
      <c r="U220" s="53">
        <v>20</v>
      </c>
      <c r="V220" s="53">
        <v>21</v>
      </c>
      <c r="W220" s="53">
        <v>22</v>
      </c>
      <c r="X220" s="53">
        <v>23</v>
      </c>
      <c r="Y220" s="53">
        <v>24</v>
      </c>
      <c r="Z220" s="53">
        <v>25</v>
      </c>
      <c r="AA220" s="53">
        <v>26</v>
      </c>
      <c r="AB220" s="53">
        <v>27</v>
      </c>
      <c r="AC220" s="53">
        <v>28</v>
      </c>
      <c r="AD220" s="53">
        <v>29</v>
      </c>
      <c r="AE220" s="53">
        <v>30</v>
      </c>
      <c r="AF220" s="53">
        <v>31</v>
      </c>
      <c r="AG220" s="53">
        <v>32</v>
      </c>
      <c r="AH220" s="53">
        <v>33</v>
      </c>
      <c r="AI220" s="53">
        <v>34</v>
      </c>
      <c r="AJ220" s="53">
        <v>35</v>
      </c>
      <c r="AK220" s="53">
        <v>36</v>
      </c>
      <c r="AL220" s="53">
        <v>37</v>
      </c>
      <c r="AM220" s="53">
        <v>38</v>
      </c>
      <c r="AN220" s="53">
        <v>39</v>
      </c>
      <c r="AO220" s="53">
        <v>40</v>
      </c>
      <c r="AP220" s="53">
        <v>41</v>
      </c>
      <c r="AQ220" s="53">
        <v>42</v>
      </c>
      <c r="AR220" s="53">
        <v>43</v>
      </c>
      <c r="AS220" s="53">
        <v>44</v>
      </c>
      <c r="AT220" s="53">
        <v>45</v>
      </c>
      <c r="AU220" s="53">
        <v>46</v>
      </c>
      <c r="AV220" s="53">
        <v>47</v>
      </c>
      <c r="AW220" s="53">
        <v>48</v>
      </c>
      <c r="AX220" s="53">
        <v>49</v>
      </c>
      <c r="AY220" s="53">
        <v>50</v>
      </c>
      <c r="AZ220" s="53">
        <v>51</v>
      </c>
      <c r="BA220" s="53">
        <v>52</v>
      </c>
      <c r="BB220" s="53">
        <v>53</v>
      </c>
      <c r="BC220" s="53">
        <v>54</v>
      </c>
      <c r="BD220" s="53">
        <v>55</v>
      </c>
      <c r="BE220" s="53">
        <v>56</v>
      </c>
      <c r="BF220" s="53">
        <v>57</v>
      </c>
      <c r="BG220" s="53">
        <v>58</v>
      </c>
      <c r="BH220" s="53">
        <v>59</v>
      </c>
      <c r="BI220" s="53">
        <v>60</v>
      </c>
      <c r="BJ220" s="53">
        <v>61</v>
      </c>
      <c r="BK220" s="53">
        <v>62</v>
      </c>
      <c r="BL220" s="53">
        <v>63</v>
      </c>
      <c r="BM220" s="53">
        <v>64</v>
      </c>
      <c r="BN220" s="53">
        <v>65</v>
      </c>
      <c r="BO220" s="53">
        <v>66</v>
      </c>
      <c r="BP220" s="53">
        <v>67</v>
      </c>
      <c r="BQ220" s="53">
        <v>68</v>
      </c>
      <c r="BR220" s="53">
        <v>69</v>
      </c>
      <c r="BS220" s="53">
        <v>70</v>
      </c>
      <c r="BT220" s="53">
        <v>71</v>
      </c>
      <c r="BU220" s="53">
        <v>72</v>
      </c>
      <c r="BV220" s="53">
        <v>73</v>
      </c>
      <c r="BW220" s="53">
        <v>74</v>
      </c>
      <c r="BX220" s="53">
        <v>75</v>
      </c>
      <c r="BY220" s="53">
        <v>76</v>
      </c>
      <c r="BZ220" s="53">
        <v>77</v>
      </c>
      <c r="CA220" s="53">
        <v>78</v>
      </c>
      <c r="CB220" s="53">
        <v>79</v>
      </c>
      <c r="CC220" s="53">
        <v>80</v>
      </c>
      <c r="CD220" s="53">
        <v>81</v>
      </c>
      <c r="CE220" s="53">
        <v>82</v>
      </c>
      <c r="CF220" s="53">
        <v>83</v>
      </c>
      <c r="CG220" s="53">
        <v>84</v>
      </c>
      <c r="CH220" s="53">
        <v>85</v>
      </c>
      <c r="CI220" s="53">
        <v>86</v>
      </c>
      <c r="CJ220" s="53">
        <v>87</v>
      </c>
      <c r="CK220" s="53">
        <v>88</v>
      </c>
      <c r="CL220" s="53">
        <v>89</v>
      </c>
      <c r="CM220" s="53">
        <v>90</v>
      </c>
      <c r="CN220" s="53">
        <v>91</v>
      </c>
      <c r="CO220" s="53">
        <v>92</v>
      </c>
      <c r="CP220" s="53">
        <v>93</v>
      </c>
      <c r="CQ220" s="53">
        <v>94</v>
      </c>
      <c r="CR220" s="53">
        <v>95</v>
      </c>
      <c r="CS220" s="53">
        <v>96</v>
      </c>
      <c r="CT220" s="53">
        <v>97</v>
      </c>
      <c r="CU220" s="53">
        <v>98</v>
      </c>
      <c r="CV220" s="53">
        <v>99</v>
      </c>
      <c r="CW220" s="53">
        <v>100</v>
      </c>
      <c r="CX220" s="53">
        <v>101</v>
      </c>
      <c r="CY220" s="53">
        <v>102</v>
      </c>
      <c r="CZ220" s="53">
        <v>103</v>
      </c>
      <c r="DA220" s="53">
        <v>104</v>
      </c>
      <c r="DB220" s="53">
        <v>105</v>
      </c>
    </row>
    <row r="221" spans="1:106">
      <c r="A221" s="54">
        <v>0</v>
      </c>
      <c r="B221" s="54">
        <v>420</v>
      </c>
      <c r="C221" s="54">
        <v>1081</v>
      </c>
      <c r="D221" s="54">
        <v>2017</v>
      </c>
      <c r="E221" s="54">
        <v>3400</v>
      </c>
      <c r="F221" s="54">
        <v>4932</v>
      </c>
      <c r="G221" s="54">
        <v>5080</v>
      </c>
      <c r="H221" s="54">
        <v>5232</v>
      </c>
      <c r="I221" s="54">
        <v>5389</v>
      </c>
      <c r="J221" s="54">
        <v>5551</v>
      </c>
      <c r="K221" s="54">
        <v>5717</v>
      </c>
      <c r="L221" s="54">
        <v>5889</v>
      </c>
      <c r="M221" s="54">
        <v>6065</v>
      </c>
      <c r="N221" s="54">
        <v>6247</v>
      </c>
      <c r="O221" s="54">
        <v>6435</v>
      </c>
      <c r="P221" s="54">
        <v>6628</v>
      </c>
      <c r="Q221" s="54">
        <v>6827</v>
      </c>
      <c r="R221" s="54">
        <v>7031</v>
      </c>
      <c r="S221" s="54">
        <v>7242</v>
      </c>
      <c r="T221" s="54">
        <v>7458</v>
      </c>
      <c r="U221" s="54">
        <v>7681</v>
      </c>
      <c r="V221" s="54">
        <v>7910</v>
      </c>
      <c r="W221" s="54">
        <v>8146</v>
      </c>
      <c r="X221" s="54">
        <v>8390</v>
      </c>
      <c r="Y221" s="54">
        <v>8641</v>
      </c>
      <c r="Z221" s="54">
        <v>8899</v>
      </c>
      <c r="AA221" s="54">
        <v>9165</v>
      </c>
      <c r="AB221" s="54">
        <v>9439</v>
      </c>
      <c r="AC221" s="54">
        <v>9722</v>
      </c>
      <c r="AD221" s="54">
        <v>10012</v>
      </c>
      <c r="AE221" s="54">
        <v>10312</v>
      </c>
      <c r="AF221" s="54">
        <v>10620</v>
      </c>
      <c r="AG221" s="54">
        <v>10938</v>
      </c>
      <c r="AH221" s="54">
        <v>11265</v>
      </c>
      <c r="AI221" s="54">
        <v>11603</v>
      </c>
      <c r="AJ221" s="54">
        <v>11950</v>
      </c>
      <c r="AK221" s="54">
        <v>12307</v>
      </c>
      <c r="AL221" s="54">
        <v>12676</v>
      </c>
      <c r="AM221" s="54">
        <v>13055</v>
      </c>
      <c r="AN221" s="54">
        <v>13446</v>
      </c>
      <c r="AO221" s="54">
        <v>13848</v>
      </c>
      <c r="AP221" s="54">
        <v>14263</v>
      </c>
      <c r="AQ221" s="54">
        <v>14690</v>
      </c>
      <c r="AR221" s="54">
        <v>15130</v>
      </c>
      <c r="AS221" s="54">
        <v>15583</v>
      </c>
      <c r="AT221" s="54">
        <v>16049</v>
      </c>
      <c r="AU221" s="54">
        <v>16530</v>
      </c>
      <c r="AV221" s="54">
        <v>17025</v>
      </c>
      <c r="AW221" s="54">
        <v>17535</v>
      </c>
      <c r="AX221" s="54">
        <v>18060</v>
      </c>
      <c r="AY221" s="54">
        <v>18601</v>
      </c>
      <c r="AZ221" s="54">
        <v>19158</v>
      </c>
      <c r="BA221" s="54">
        <v>19732</v>
      </c>
      <c r="BB221" s="54">
        <v>20323</v>
      </c>
      <c r="BC221" s="54">
        <v>20932</v>
      </c>
      <c r="BD221" s="54">
        <v>21559</v>
      </c>
      <c r="BE221" s="54">
        <v>22205</v>
      </c>
      <c r="BF221" s="54">
        <v>22870</v>
      </c>
      <c r="BG221" s="54">
        <v>23555</v>
      </c>
      <c r="BH221" s="54">
        <v>24261</v>
      </c>
      <c r="BI221" s="54">
        <v>24988</v>
      </c>
      <c r="BJ221" s="54">
        <v>25737</v>
      </c>
      <c r="BK221" s="54">
        <v>26508</v>
      </c>
      <c r="BL221" s="54">
        <v>27302</v>
      </c>
      <c r="BM221" s="54">
        <v>28121</v>
      </c>
      <c r="BN221" s="54">
        <v>28963</v>
      </c>
      <c r="BO221" s="54">
        <v>29831</v>
      </c>
      <c r="BP221" s="54">
        <v>30725</v>
      </c>
      <c r="BQ221" s="54">
        <v>31646</v>
      </c>
      <c r="BR221" s="54">
        <v>32595</v>
      </c>
      <c r="BS221" s="54">
        <v>33572</v>
      </c>
      <c r="BT221" s="54">
        <v>34578</v>
      </c>
      <c r="BU221" s="54">
        <v>35614</v>
      </c>
      <c r="BV221" s="54">
        <v>36682</v>
      </c>
      <c r="BW221" s="54">
        <v>37781</v>
      </c>
      <c r="BX221" s="54">
        <v>38914</v>
      </c>
      <c r="BY221" s="54">
        <v>40081</v>
      </c>
      <c r="BZ221" s="54">
        <v>41283</v>
      </c>
      <c r="CA221" s="54">
        <v>42521</v>
      </c>
      <c r="CB221" s="54">
        <v>43797</v>
      </c>
      <c r="CC221" s="54">
        <v>45110</v>
      </c>
      <c r="CD221" s="54">
        <v>46464</v>
      </c>
      <c r="CE221" s="54">
        <v>47857</v>
      </c>
      <c r="CF221" s="54">
        <v>49292</v>
      </c>
      <c r="CG221" s="54">
        <v>50771</v>
      </c>
      <c r="CH221" s="54">
        <v>52293</v>
      </c>
      <c r="CI221" s="54">
        <v>53861</v>
      </c>
      <c r="CJ221" s="54">
        <v>55477</v>
      </c>
      <c r="CK221" s="54">
        <v>57140</v>
      </c>
      <c r="CL221" s="54">
        <v>58853</v>
      </c>
      <c r="CM221" s="54">
        <v>60618</v>
      </c>
      <c r="CN221" s="54">
        <v>62435</v>
      </c>
      <c r="CO221" s="54">
        <v>64307</v>
      </c>
      <c r="CP221" s="54">
        <v>66235</v>
      </c>
      <c r="CQ221" s="54">
        <v>68220</v>
      </c>
      <c r="CR221" s="54">
        <v>70265</v>
      </c>
      <c r="CS221" s="54">
        <v>72371</v>
      </c>
      <c r="CT221" s="54">
        <v>74540</v>
      </c>
      <c r="CU221" s="54">
        <v>76773</v>
      </c>
      <c r="CV221" s="54">
        <v>79073</v>
      </c>
      <c r="CW221" s="54">
        <v>81442</v>
      </c>
      <c r="CX221" s="54">
        <v>83882</v>
      </c>
      <c r="CY221" s="54">
        <v>86394</v>
      </c>
      <c r="CZ221" s="54">
        <v>88981</v>
      </c>
      <c r="DA221" s="54">
        <v>91644</v>
      </c>
      <c r="DB221" s="54">
        <v>94388</v>
      </c>
    </row>
    <row r="222" spans="1:106">
      <c r="A222" s="54">
        <v>1</v>
      </c>
      <c r="B222" s="54">
        <v>420</v>
      </c>
      <c r="C222" s="54">
        <v>1081</v>
      </c>
      <c r="D222" s="54">
        <v>2017</v>
      </c>
      <c r="E222" s="54">
        <v>3400</v>
      </c>
      <c r="F222" s="54">
        <v>4932</v>
      </c>
      <c r="G222" s="54">
        <v>5080</v>
      </c>
      <c r="H222" s="54">
        <v>5232</v>
      </c>
      <c r="I222" s="54">
        <v>5389</v>
      </c>
      <c r="J222" s="54">
        <v>5551</v>
      </c>
      <c r="K222" s="54">
        <v>5717</v>
      </c>
      <c r="L222" s="54">
        <v>5889</v>
      </c>
      <c r="M222" s="54">
        <v>6065</v>
      </c>
      <c r="N222" s="54">
        <v>6247</v>
      </c>
      <c r="O222" s="54">
        <v>6435</v>
      </c>
      <c r="P222" s="54">
        <v>6628</v>
      </c>
      <c r="Q222" s="54">
        <v>6827</v>
      </c>
      <c r="R222" s="54">
        <v>7032</v>
      </c>
      <c r="S222" s="54">
        <v>7241</v>
      </c>
      <c r="T222" s="54">
        <v>7457</v>
      </c>
      <c r="U222" s="54">
        <v>7679</v>
      </c>
      <c r="V222" s="54">
        <v>7909</v>
      </c>
      <c r="W222" s="54">
        <v>8145</v>
      </c>
      <c r="X222" s="54">
        <v>8389</v>
      </c>
      <c r="Y222" s="54">
        <v>8639</v>
      </c>
      <c r="Z222" s="54">
        <v>8898</v>
      </c>
      <c r="AA222" s="54">
        <v>9164</v>
      </c>
      <c r="AB222" s="54">
        <v>9438</v>
      </c>
      <c r="AC222" s="54">
        <v>9720</v>
      </c>
      <c r="AD222" s="54">
        <v>10011</v>
      </c>
      <c r="AE222" s="54">
        <v>10310</v>
      </c>
      <c r="AF222" s="54">
        <v>10619</v>
      </c>
      <c r="AG222" s="54">
        <v>10936</v>
      </c>
      <c r="AH222" s="54">
        <v>11263</v>
      </c>
      <c r="AI222" s="54">
        <v>11600</v>
      </c>
      <c r="AJ222" s="54">
        <v>11948</v>
      </c>
      <c r="AK222" s="54">
        <v>12305</v>
      </c>
      <c r="AL222" s="54">
        <v>12673</v>
      </c>
      <c r="AM222" s="54">
        <v>13053</v>
      </c>
      <c r="AN222" s="54">
        <v>13444</v>
      </c>
      <c r="AO222" s="54">
        <v>13846</v>
      </c>
      <c r="AP222" s="54">
        <v>14260</v>
      </c>
      <c r="AQ222" s="54">
        <v>14687</v>
      </c>
      <c r="AR222" s="54">
        <v>15127</v>
      </c>
      <c r="AS222" s="54">
        <v>15580</v>
      </c>
      <c r="AT222" s="54">
        <v>16047</v>
      </c>
      <c r="AU222" s="54">
        <v>16527</v>
      </c>
      <c r="AV222" s="54">
        <v>17022</v>
      </c>
      <c r="AW222" s="54">
        <v>17532</v>
      </c>
      <c r="AX222" s="54">
        <v>18057</v>
      </c>
      <c r="AY222" s="54">
        <v>18598</v>
      </c>
      <c r="AZ222" s="54">
        <v>19155</v>
      </c>
      <c r="BA222" s="54">
        <v>19729</v>
      </c>
      <c r="BB222" s="54">
        <v>20320</v>
      </c>
      <c r="BC222" s="54">
        <v>20928</v>
      </c>
      <c r="BD222" s="54">
        <v>21555</v>
      </c>
      <c r="BE222" s="54">
        <v>22201</v>
      </c>
      <c r="BF222" s="54">
        <v>22866</v>
      </c>
      <c r="BG222" s="54">
        <v>23551</v>
      </c>
      <c r="BH222" s="54">
        <v>24257</v>
      </c>
      <c r="BI222" s="54">
        <v>24984</v>
      </c>
      <c r="BJ222" s="54">
        <v>25732</v>
      </c>
      <c r="BK222" s="54">
        <v>26503</v>
      </c>
      <c r="BL222" s="54">
        <v>27298</v>
      </c>
      <c r="BM222" s="54">
        <v>28116</v>
      </c>
      <c r="BN222" s="54">
        <v>28958</v>
      </c>
      <c r="BO222" s="54">
        <v>29826</v>
      </c>
      <c r="BP222" s="54">
        <v>30720</v>
      </c>
      <c r="BQ222" s="54">
        <v>31641</v>
      </c>
      <c r="BR222" s="54">
        <v>32589</v>
      </c>
      <c r="BS222" s="54">
        <v>33566</v>
      </c>
      <c r="BT222" s="54">
        <v>34572</v>
      </c>
      <c r="BU222" s="54">
        <v>35608</v>
      </c>
      <c r="BV222" s="54">
        <v>36675</v>
      </c>
      <c r="BW222" s="54">
        <v>37774</v>
      </c>
      <c r="BX222" s="54">
        <v>38907</v>
      </c>
      <c r="BY222" s="54">
        <v>40074</v>
      </c>
      <c r="BZ222" s="54">
        <v>41277</v>
      </c>
      <c r="CA222" s="54">
        <v>42515</v>
      </c>
      <c r="CB222" s="54">
        <v>43790</v>
      </c>
      <c r="CC222" s="54">
        <v>45103</v>
      </c>
      <c r="CD222" s="54">
        <v>46456</v>
      </c>
      <c r="CE222" s="54">
        <v>47849</v>
      </c>
      <c r="CF222" s="54">
        <v>49284</v>
      </c>
      <c r="CG222" s="54">
        <v>50762</v>
      </c>
      <c r="CH222" s="54">
        <v>52285</v>
      </c>
      <c r="CI222" s="54">
        <v>53852</v>
      </c>
      <c r="CJ222" s="54">
        <v>55467</v>
      </c>
      <c r="CK222" s="54">
        <v>57130</v>
      </c>
      <c r="CL222" s="54">
        <v>58843</v>
      </c>
      <c r="CM222" s="54">
        <v>60607</v>
      </c>
      <c r="CN222" s="54">
        <v>62424</v>
      </c>
      <c r="CO222" s="54">
        <v>64296</v>
      </c>
      <c r="CP222" s="54">
        <v>66223</v>
      </c>
      <c r="CQ222" s="54">
        <v>68208</v>
      </c>
      <c r="CR222" s="54">
        <v>70252</v>
      </c>
      <c r="CS222" s="54">
        <v>72357</v>
      </c>
      <c r="CT222" s="54">
        <v>74525</v>
      </c>
      <c r="CU222" s="54">
        <v>76758</v>
      </c>
      <c r="CV222" s="54">
        <v>79058</v>
      </c>
      <c r="CW222" s="54">
        <v>81426</v>
      </c>
      <c r="CX222" s="54">
        <v>83864</v>
      </c>
      <c r="CY222" s="54">
        <v>86375</v>
      </c>
      <c r="CZ222" s="54">
        <v>88961</v>
      </c>
      <c r="DA222" s="54">
        <v>91624</v>
      </c>
      <c r="DB222" s="54"/>
    </row>
    <row r="223" spans="1:106">
      <c r="A223" s="54">
        <v>2</v>
      </c>
      <c r="B223" s="54">
        <v>420</v>
      </c>
      <c r="C223" s="54">
        <v>1081</v>
      </c>
      <c r="D223" s="54">
        <v>2017</v>
      </c>
      <c r="E223" s="54">
        <v>3400</v>
      </c>
      <c r="F223" s="54">
        <v>4932</v>
      </c>
      <c r="G223" s="54">
        <v>5080</v>
      </c>
      <c r="H223" s="54">
        <v>5232</v>
      </c>
      <c r="I223" s="54">
        <v>5389</v>
      </c>
      <c r="J223" s="54">
        <v>5551</v>
      </c>
      <c r="K223" s="54">
        <v>5717</v>
      </c>
      <c r="L223" s="54">
        <v>5889</v>
      </c>
      <c r="M223" s="54">
        <v>6066</v>
      </c>
      <c r="N223" s="54">
        <v>6248</v>
      </c>
      <c r="O223" s="54">
        <v>6435</v>
      </c>
      <c r="P223" s="54">
        <v>6628</v>
      </c>
      <c r="Q223" s="54">
        <v>6827</v>
      </c>
      <c r="R223" s="54">
        <v>7030</v>
      </c>
      <c r="S223" s="54">
        <v>7239</v>
      </c>
      <c r="T223" s="54">
        <v>7455</v>
      </c>
      <c r="U223" s="54">
        <v>7678</v>
      </c>
      <c r="V223" s="54">
        <v>7907</v>
      </c>
      <c r="W223" s="54">
        <v>8143</v>
      </c>
      <c r="X223" s="54">
        <v>8387</v>
      </c>
      <c r="Y223" s="54">
        <v>8637</v>
      </c>
      <c r="Z223" s="54">
        <v>8896</v>
      </c>
      <c r="AA223" s="54">
        <v>9162</v>
      </c>
      <c r="AB223" s="54">
        <v>9436</v>
      </c>
      <c r="AC223" s="54">
        <v>9718</v>
      </c>
      <c r="AD223" s="54">
        <v>10009</v>
      </c>
      <c r="AE223" s="54">
        <v>10308</v>
      </c>
      <c r="AF223" s="54">
        <v>10616</v>
      </c>
      <c r="AG223" s="54">
        <v>10934</v>
      </c>
      <c r="AH223" s="54">
        <v>11261</v>
      </c>
      <c r="AI223" s="54">
        <v>11598</v>
      </c>
      <c r="AJ223" s="54">
        <v>11945</v>
      </c>
      <c r="AK223" s="54">
        <v>12302</v>
      </c>
      <c r="AL223" s="54">
        <v>12671</v>
      </c>
      <c r="AM223" s="54">
        <v>13050</v>
      </c>
      <c r="AN223" s="54">
        <v>13441</v>
      </c>
      <c r="AO223" s="54">
        <v>13843</v>
      </c>
      <c r="AP223" s="54">
        <v>14257</v>
      </c>
      <c r="AQ223" s="54">
        <v>14684</v>
      </c>
      <c r="AR223" s="54">
        <v>15124</v>
      </c>
      <c r="AS223" s="54">
        <v>15577</v>
      </c>
      <c r="AT223" s="54">
        <v>16043</v>
      </c>
      <c r="AU223" s="54">
        <v>16523</v>
      </c>
      <c r="AV223" s="54">
        <v>17018</v>
      </c>
      <c r="AW223" s="54">
        <v>17528</v>
      </c>
      <c r="AX223" s="54">
        <v>18053</v>
      </c>
      <c r="AY223" s="54">
        <v>18594</v>
      </c>
      <c r="AZ223" s="54">
        <v>19151</v>
      </c>
      <c r="BA223" s="54">
        <v>19724</v>
      </c>
      <c r="BB223" s="54">
        <v>20315</v>
      </c>
      <c r="BC223" s="54">
        <v>20924</v>
      </c>
      <c r="BD223" s="54">
        <v>21550</v>
      </c>
      <c r="BE223" s="54">
        <v>22196</v>
      </c>
      <c r="BF223" s="54">
        <v>22861</v>
      </c>
      <c r="BG223" s="54">
        <v>23546</v>
      </c>
      <c r="BH223" s="54">
        <v>24252</v>
      </c>
      <c r="BI223" s="54">
        <v>24978</v>
      </c>
      <c r="BJ223" s="54">
        <v>25727</v>
      </c>
      <c r="BK223" s="54">
        <v>26498</v>
      </c>
      <c r="BL223" s="54">
        <v>27292</v>
      </c>
      <c r="BM223" s="54">
        <v>28109</v>
      </c>
      <c r="BN223" s="54">
        <v>28952</v>
      </c>
      <c r="BO223" s="54">
        <v>29819</v>
      </c>
      <c r="BP223" s="54">
        <v>30713</v>
      </c>
      <c r="BQ223" s="54">
        <v>31634</v>
      </c>
      <c r="BR223" s="54">
        <v>32582</v>
      </c>
      <c r="BS223" s="54">
        <v>33558</v>
      </c>
      <c r="BT223" s="54">
        <v>34564</v>
      </c>
      <c r="BU223" s="54">
        <v>35600</v>
      </c>
      <c r="BV223" s="54">
        <v>36667</v>
      </c>
      <c r="BW223" s="54">
        <v>37767</v>
      </c>
      <c r="BX223" s="54">
        <v>38900</v>
      </c>
      <c r="BY223" s="54">
        <v>40066</v>
      </c>
      <c r="BZ223" s="54">
        <v>41268</v>
      </c>
      <c r="CA223" s="54">
        <v>42506</v>
      </c>
      <c r="CB223" s="54">
        <v>43781</v>
      </c>
      <c r="CC223" s="54">
        <v>45094</v>
      </c>
      <c r="CD223" s="54">
        <v>46447</v>
      </c>
      <c r="CE223" s="54">
        <v>47839</v>
      </c>
      <c r="CF223" s="54">
        <v>49274</v>
      </c>
      <c r="CG223" s="54">
        <v>50752</v>
      </c>
      <c r="CH223" s="54">
        <v>52274</v>
      </c>
      <c r="CI223" s="54">
        <v>53841</v>
      </c>
      <c r="CJ223" s="54">
        <v>55456</v>
      </c>
      <c r="CK223" s="54">
        <v>57118</v>
      </c>
      <c r="CL223" s="54">
        <v>58831</v>
      </c>
      <c r="CM223" s="54">
        <v>60594</v>
      </c>
      <c r="CN223" s="54">
        <v>62411</v>
      </c>
      <c r="CO223" s="54">
        <v>64282</v>
      </c>
      <c r="CP223" s="54">
        <v>66208</v>
      </c>
      <c r="CQ223" s="54">
        <v>68192</v>
      </c>
      <c r="CR223" s="54">
        <v>70236</v>
      </c>
      <c r="CS223" s="54">
        <v>72341</v>
      </c>
      <c r="CT223" s="54">
        <v>74508</v>
      </c>
      <c r="CU223" s="54">
        <v>76740</v>
      </c>
      <c r="CV223" s="54">
        <v>79039</v>
      </c>
      <c r="CW223" s="54">
        <v>81406</v>
      </c>
      <c r="CX223" s="54">
        <v>83843</v>
      </c>
      <c r="CY223" s="54">
        <v>86353</v>
      </c>
      <c r="CZ223" s="54">
        <v>88938</v>
      </c>
      <c r="DA223" s="54"/>
      <c r="DB223" s="54"/>
    </row>
    <row r="224" spans="1:106">
      <c r="A224" s="54">
        <v>3</v>
      </c>
      <c r="B224" s="54">
        <v>420</v>
      </c>
      <c r="C224" s="54">
        <v>1081</v>
      </c>
      <c r="D224" s="54">
        <v>2017</v>
      </c>
      <c r="E224" s="54">
        <v>3401</v>
      </c>
      <c r="F224" s="54">
        <v>4932</v>
      </c>
      <c r="G224" s="54">
        <v>5080</v>
      </c>
      <c r="H224" s="54">
        <v>5232</v>
      </c>
      <c r="I224" s="54">
        <v>5389</v>
      </c>
      <c r="J224" s="54">
        <v>5551</v>
      </c>
      <c r="K224" s="54">
        <v>5718</v>
      </c>
      <c r="L224" s="54">
        <v>5889</v>
      </c>
      <c r="M224" s="54">
        <v>6066</v>
      </c>
      <c r="N224" s="54">
        <v>6248</v>
      </c>
      <c r="O224" s="54">
        <v>6435</v>
      </c>
      <c r="P224" s="54">
        <v>6628</v>
      </c>
      <c r="Q224" s="54">
        <v>6825</v>
      </c>
      <c r="R224" s="54">
        <v>7028</v>
      </c>
      <c r="S224" s="54">
        <v>7238</v>
      </c>
      <c r="T224" s="54">
        <v>7453</v>
      </c>
      <c r="U224" s="54">
        <v>7676</v>
      </c>
      <c r="V224" s="54">
        <v>7905</v>
      </c>
      <c r="W224" s="54">
        <v>8141</v>
      </c>
      <c r="X224" s="54">
        <v>8385</v>
      </c>
      <c r="Y224" s="54">
        <v>8635</v>
      </c>
      <c r="Z224" s="54">
        <v>8893</v>
      </c>
      <c r="AA224" s="54">
        <v>9159</v>
      </c>
      <c r="AB224" s="54">
        <v>9433</v>
      </c>
      <c r="AC224" s="54">
        <v>9715</v>
      </c>
      <c r="AD224" s="54">
        <v>10006</v>
      </c>
      <c r="AE224" s="54">
        <v>10305</v>
      </c>
      <c r="AF224" s="54">
        <v>10614</v>
      </c>
      <c r="AG224" s="54">
        <v>10931</v>
      </c>
      <c r="AH224" s="54">
        <v>11258</v>
      </c>
      <c r="AI224" s="54">
        <v>11595</v>
      </c>
      <c r="AJ224" s="54">
        <v>11942</v>
      </c>
      <c r="AK224" s="54">
        <v>12299</v>
      </c>
      <c r="AL224" s="54">
        <v>12667</v>
      </c>
      <c r="AM224" s="54">
        <v>13047</v>
      </c>
      <c r="AN224" s="54">
        <v>13437</v>
      </c>
      <c r="AO224" s="54">
        <v>13839</v>
      </c>
      <c r="AP224" s="54">
        <v>14254</v>
      </c>
      <c r="AQ224" s="54">
        <v>14680</v>
      </c>
      <c r="AR224" s="54">
        <v>15120</v>
      </c>
      <c r="AS224" s="54">
        <v>15573</v>
      </c>
      <c r="AT224" s="54">
        <v>16039</v>
      </c>
      <c r="AU224" s="54">
        <v>16519</v>
      </c>
      <c r="AV224" s="54">
        <v>17014</v>
      </c>
      <c r="AW224" s="54">
        <v>17523</v>
      </c>
      <c r="AX224" s="54">
        <v>18048</v>
      </c>
      <c r="AY224" s="54">
        <v>18589</v>
      </c>
      <c r="AZ224" s="54">
        <v>19146</v>
      </c>
      <c r="BA224" s="54">
        <v>19719</v>
      </c>
      <c r="BB224" s="54">
        <v>20310</v>
      </c>
      <c r="BC224" s="54">
        <v>20918</v>
      </c>
      <c r="BD224" s="54">
        <v>21545</v>
      </c>
      <c r="BE224" s="54">
        <v>22190</v>
      </c>
      <c r="BF224" s="54">
        <v>22855</v>
      </c>
      <c r="BG224" s="54">
        <v>23540</v>
      </c>
      <c r="BH224" s="54">
        <v>24245</v>
      </c>
      <c r="BI224" s="54">
        <v>24972</v>
      </c>
      <c r="BJ224" s="54">
        <v>25720</v>
      </c>
      <c r="BK224" s="54">
        <v>26491</v>
      </c>
      <c r="BL224" s="54">
        <v>27285</v>
      </c>
      <c r="BM224" s="54">
        <v>28102</v>
      </c>
      <c r="BN224" s="54">
        <v>28944</v>
      </c>
      <c r="BO224" s="54">
        <v>29812</v>
      </c>
      <c r="BP224" s="54">
        <v>30705</v>
      </c>
      <c r="BQ224" s="54">
        <v>31625</v>
      </c>
      <c r="BR224" s="54">
        <v>32573</v>
      </c>
      <c r="BS224" s="54">
        <v>33549</v>
      </c>
      <c r="BT224" s="54">
        <v>34555</v>
      </c>
      <c r="BU224" s="54">
        <v>35591</v>
      </c>
      <c r="BV224" s="54">
        <v>36658</v>
      </c>
      <c r="BW224" s="54">
        <v>37758</v>
      </c>
      <c r="BX224" s="54">
        <v>38890</v>
      </c>
      <c r="BY224" s="54">
        <v>40057</v>
      </c>
      <c r="BZ224" s="54">
        <v>41258</v>
      </c>
      <c r="CA224" s="54">
        <v>42496</v>
      </c>
      <c r="CB224" s="54">
        <v>43770</v>
      </c>
      <c r="CC224" s="54">
        <v>45083</v>
      </c>
      <c r="CD224" s="54">
        <v>46435</v>
      </c>
      <c r="CE224" s="54">
        <v>47828</v>
      </c>
      <c r="CF224" s="54">
        <v>49262</v>
      </c>
      <c r="CG224" s="54">
        <v>50739</v>
      </c>
      <c r="CH224" s="54">
        <v>52261</v>
      </c>
      <c r="CI224" s="54">
        <v>53828</v>
      </c>
      <c r="CJ224" s="54">
        <v>55442</v>
      </c>
      <c r="CK224" s="54">
        <v>57104</v>
      </c>
      <c r="CL224" s="54">
        <v>58816</v>
      </c>
      <c r="CM224" s="54">
        <v>60579</v>
      </c>
      <c r="CN224" s="54">
        <v>62395</v>
      </c>
      <c r="CO224" s="54">
        <v>64265</v>
      </c>
      <c r="CP224" s="54">
        <v>66191</v>
      </c>
      <c r="CQ224" s="54">
        <v>68174</v>
      </c>
      <c r="CR224" s="54">
        <v>70217</v>
      </c>
      <c r="CS224" s="54">
        <v>72321</v>
      </c>
      <c r="CT224" s="54">
        <v>74487</v>
      </c>
      <c r="CU224" s="54">
        <v>76719</v>
      </c>
      <c r="CV224" s="54">
        <v>79016</v>
      </c>
      <c r="CW224" s="54">
        <v>81382</v>
      </c>
      <c r="CX224" s="54">
        <v>83819</v>
      </c>
      <c r="CY224" s="54">
        <v>86327</v>
      </c>
      <c r="CZ224" s="54"/>
      <c r="DA224" s="54"/>
      <c r="DB224" s="54"/>
    </row>
    <row r="225" spans="1:106">
      <c r="A225" s="54">
        <v>4</v>
      </c>
      <c r="B225" s="54">
        <v>420</v>
      </c>
      <c r="C225" s="54">
        <v>1081</v>
      </c>
      <c r="D225" s="54">
        <v>2017</v>
      </c>
      <c r="E225" s="54">
        <v>3401</v>
      </c>
      <c r="F225" s="54">
        <v>4932</v>
      </c>
      <c r="G225" s="54">
        <v>5080</v>
      </c>
      <c r="H225" s="54">
        <v>5232</v>
      </c>
      <c r="I225" s="54">
        <v>5389</v>
      </c>
      <c r="J225" s="54">
        <v>5551</v>
      </c>
      <c r="K225" s="54">
        <v>5718</v>
      </c>
      <c r="L225" s="54">
        <v>5889</v>
      </c>
      <c r="M225" s="54">
        <v>6066</v>
      </c>
      <c r="N225" s="54">
        <v>6248</v>
      </c>
      <c r="O225" s="54">
        <v>6435</v>
      </c>
      <c r="P225" s="54">
        <v>6626</v>
      </c>
      <c r="Q225" s="54">
        <v>6823</v>
      </c>
      <c r="R225" s="54">
        <v>7026</v>
      </c>
      <c r="S225" s="54">
        <v>7235</v>
      </c>
      <c r="T225" s="54">
        <v>7451</v>
      </c>
      <c r="U225" s="54">
        <v>7673</v>
      </c>
      <c r="V225" s="54">
        <v>7903</v>
      </c>
      <c r="W225" s="54">
        <v>8139</v>
      </c>
      <c r="X225" s="54">
        <v>8382</v>
      </c>
      <c r="Y225" s="54">
        <v>8633</v>
      </c>
      <c r="Z225" s="54">
        <v>8891</v>
      </c>
      <c r="AA225" s="54">
        <v>9157</v>
      </c>
      <c r="AB225" s="54">
        <v>9430</v>
      </c>
      <c r="AC225" s="54">
        <v>9712</v>
      </c>
      <c r="AD225" s="54">
        <v>10003</v>
      </c>
      <c r="AE225" s="54">
        <v>10302</v>
      </c>
      <c r="AF225" s="54">
        <v>10610</v>
      </c>
      <c r="AG225" s="54">
        <v>10928</v>
      </c>
      <c r="AH225" s="54">
        <v>11255</v>
      </c>
      <c r="AI225" s="54">
        <v>11592</v>
      </c>
      <c r="AJ225" s="54">
        <v>11938</v>
      </c>
      <c r="AK225" s="54">
        <v>12296</v>
      </c>
      <c r="AL225" s="54">
        <v>12664</v>
      </c>
      <c r="AM225" s="54">
        <v>13043</v>
      </c>
      <c r="AN225" s="54">
        <v>13433</v>
      </c>
      <c r="AO225" s="54">
        <v>13835</v>
      </c>
      <c r="AP225" s="54">
        <v>14249</v>
      </c>
      <c r="AQ225" s="54">
        <v>14676</v>
      </c>
      <c r="AR225" s="54">
        <v>15115</v>
      </c>
      <c r="AS225" s="54">
        <v>15568</v>
      </c>
      <c r="AT225" s="54">
        <v>16034</v>
      </c>
      <c r="AU225" s="54">
        <v>16514</v>
      </c>
      <c r="AV225" s="54">
        <v>17009</v>
      </c>
      <c r="AW225" s="54">
        <v>17518</v>
      </c>
      <c r="AX225" s="54">
        <v>18043</v>
      </c>
      <c r="AY225" s="54">
        <v>18583</v>
      </c>
      <c r="AZ225" s="54">
        <v>19140</v>
      </c>
      <c r="BA225" s="54">
        <v>19713</v>
      </c>
      <c r="BB225" s="54">
        <v>20304</v>
      </c>
      <c r="BC225" s="54">
        <v>20912</v>
      </c>
      <c r="BD225" s="54">
        <v>21539</v>
      </c>
      <c r="BE225" s="54">
        <v>22184</v>
      </c>
      <c r="BF225" s="54">
        <v>22848</v>
      </c>
      <c r="BG225" s="54">
        <v>23533</v>
      </c>
      <c r="BH225" s="54">
        <v>24238</v>
      </c>
      <c r="BI225" s="54">
        <v>24964</v>
      </c>
      <c r="BJ225" s="54">
        <v>25712</v>
      </c>
      <c r="BK225" s="54">
        <v>26483</v>
      </c>
      <c r="BL225" s="54">
        <v>27276</v>
      </c>
      <c r="BM225" s="54">
        <v>28094</v>
      </c>
      <c r="BN225" s="54">
        <v>28936</v>
      </c>
      <c r="BO225" s="54">
        <v>29803</v>
      </c>
      <c r="BP225" s="54">
        <v>30696</v>
      </c>
      <c r="BQ225" s="54">
        <v>31616</v>
      </c>
      <c r="BR225" s="54">
        <v>32563</v>
      </c>
      <c r="BS225" s="54">
        <v>33539</v>
      </c>
      <c r="BT225" s="54">
        <v>34545</v>
      </c>
      <c r="BU225" s="54">
        <v>35581</v>
      </c>
      <c r="BV225" s="54">
        <v>36648</v>
      </c>
      <c r="BW225" s="54">
        <v>37747</v>
      </c>
      <c r="BX225" s="54">
        <v>38880</v>
      </c>
      <c r="BY225" s="54">
        <v>40046</v>
      </c>
      <c r="BZ225" s="54">
        <v>41247</v>
      </c>
      <c r="CA225" s="54">
        <v>42484</v>
      </c>
      <c r="CB225" s="54">
        <v>43758</v>
      </c>
      <c r="CC225" s="54">
        <v>45070</v>
      </c>
      <c r="CD225" s="54">
        <v>46422</v>
      </c>
      <c r="CE225" s="54">
        <v>47814</v>
      </c>
      <c r="CF225" s="54">
        <v>49248</v>
      </c>
      <c r="CG225" s="54">
        <v>50725</v>
      </c>
      <c r="CH225" s="54">
        <v>52246</v>
      </c>
      <c r="CI225" s="54">
        <v>53812</v>
      </c>
      <c r="CJ225" s="54">
        <v>55425</v>
      </c>
      <c r="CK225" s="54">
        <v>57087</v>
      </c>
      <c r="CL225" s="54">
        <v>58798</v>
      </c>
      <c r="CM225" s="54">
        <v>60561</v>
      </c>
      <c r="CN225" s="54">
        <v>62376</v>
      </c>
      <c r="CO225" s="54">
        <v>64245</v>
      </c>
      <c r="CP225" s="54">
        <v>66171</v>
      </c>
      <c r="CQ225" s="54">
        <v>68153</v>
      </c>
      <c r="CR225" s="54">
        <v>70195</v>
      </c>
      <c r="CS225" s="54">
        <v>72298</v>
      </c>
      <c r="CT225" s="54">
        <v>74464</v>
      </c>
      <c r="CU225" s="54">
        <v>76694</v>
      </c>
      <c r="CV225" s="54">
        <v>78990</v>
      </c>
      <c r="CW225" s="54">
        <v>81355</v>
      </c>
      <c r="CX225" s="54">
        <v>83790</v>
      </c>
      <c r="CY225" s="54"/>
      <c r="CZ225" s="54"/>
      <c r="DA225" s="54"/>
      <c r="DB225" s="54"/>
    </row>
    <row r="226" spans="1:106">
      <c r="A226" s="54">
        <v>5</v>
      </c>
      <c r="B226" s="54">
        <v>420</v>
      </c>
      <c r="C226" s="54">
        <v>1081</v>
      </c>
      <c r="D226" s="54">
        <v>2017</v>
      </c>
      <c r="E226" s="54">
        <v>3401</v>
      </c>
      <c r="F226" s="54">
        <v>4932</v>
      </c>
      <c r="G226" s="54">
        <v>5080</v>
      </c>
      <c r="H226" s="54">
        <v>5232</v>
      </c>
      <c r="I226" s="54">
        <v>5389</v>
      </c>
      <c r="J226" s="54">
        <v>5551</v>
      </c>
      <c r="K226" s="54">
        <v>5718</v>
      </c>
      <c r="L226" s="54">
        <v>5889</v>
      </c>
      <c r="M226" s="54">
        <v>6066</v>
      </c>
      <c r="N226" s="54">
        <v>6248</v>
      </c>
      <c r="O226" s="54">
        <v>6433</v>
      </c>
      <c r="P226" s="54">
        <v>6624</v>
      </c>
      <c r="Q226" s="54">
        <v>6821</v>
      </c>
      <c r="R226" s="54">
        <v>7024</v>
      </c>
      <c r="S226" s="54">
        <v>7233</v>
      </c>
      <c r="T226" s="54">
        <v>7449</v>
      </c>
      <c r="U226" s="54">
        <v>7671</v>
      </c>
      <c r="V226" s="54">
        <v>7900</v>
      </c>
      <c r="W226" s="54">
        <v>8136</v>
      </c>
      <c r="X226" s="54">
        <v>8379</v>
      </c>
      <c r="Y226" s="54">
        <v>8630</v>
      </c>
      <c r="Z226" s="54">
        <v>8888</v>
      </c>
      <c r="AA226" s="54">
        <v>9154</v>
      </c>
      <c r="AB226" s="54">
        <v>9427</v>
      </c>
      <c r="AC226" s="54">
        <v>9709</v>
      </c>
      <c r="AD226" s="54">
        <v>10000</v>
      </c>
      <c r="AE226" s="54">
        <v>10299</v>
      </c>
      <c r="AF226" s="54">
        <v>10607</v>
      </c>
      <c r="AG226" s="54">
        <v>10924</v>
      </c>
      <c r="AH226" s="54">
        <v>11251</v>
      </c>
      <c r="AI226" s="54">
        <v>11588</v>
      </c>
      <c r="AJ226" s="54">
        <v>11934</v>
      </c>
      <c r="AK226" s="54">
        <v>12292</v>
      </c>
      <c r="AL226" s="54">
        <v>12659</v>
      </c>
      <c r="AM226" s="54">
        <v>13038</v>
      </c>
      <c r="AN226" s="54">
        <v>13429</v>
      </c>
      <c r="AO226" s="54">
        <v>13831</v>
      </c>
      <c r="AP226" s="54">
        <v>14245</v>
      </c>
      <c r="AQ226" s="54">
        <v>14671</v>
      </c>
      <c r="AR226" s="54">
        <v>15110</v>
      </c>
      <c r="AS226" s="54">
        <v>15563</v>
      </c>
      <c r="AT226" s="54">
        <v>16029</v>
      </c>
      <c r="AU226" s="54">
        <v>16509</v>
      </c>
      <c r="AV226" s="54">
        <v>17003</v>
      </c>
      <c r="AW226" s="54">
        <v>17512</v>
      </c>
      <c r="AX226" s="54">
        <v>18037</v>
      </c>
      <c r="AY226" s="54">
        <v>18577</v>
      </c>
      <c r="AZ226" s="54">
        <v>19134</v>
      </c>
      <c r="BA226" s="54">
        <v>19707</v>
      </c>
      <c r="BB226" s="54">
        <v>20297</v>
      </c>
      <c r="BC226" s="54">
        <v>20905</v>
      </c>
      <c r="BD226" s="54">
        <v>21531</v>
      </c>
      <c r="BE226" s="54">
        <v>22176</v>
      </c>
      <c r="BF226" s="54">
        <v>22841</v>
      </c>
      <c r="BG226" s="54">
        <v>23525</v>
      </c>
      <c r="BH226" s="54">
        <v>24230</v>
      </c>
      <c r="BI226" s="54">
        <v>24956</v>
      </c>
      <c r="BJ226" s="54">
        <v>25704</v>
      </c>
      <c r="BK226" s="54">
        <v>26474</v>
      </c>
      <c r="BL226" s="54">
        <v>27267</v>
      </c>
      <c r="BM226" s="54">
        <v>28084</v>
      </c>
      <c r="BN226" s="54">
        <v>28926</v>
      </c>
      <c r="BO226" s="54">
        <v>29793</v>
      </c>
      <c r="BP226" s="54">
        <v>30686</v>
      </c>
      <c r="BQ226" s="54">
        <v>31605</v>
      </c>
      <c r="BR226" s="54">
        <v>32552</v>
      </c>
      <c r="BS226" s="54">
        <v>33528</v>
      </c>
      <c r="BT226" s="54">
        <v>34534</v>
      </c>
      <c r="BU226" s="54">
        <v>35570</v>
      </c>
      <c r="BV226" s="54">
        <v>36637</v>
      </c>
      <c r="BW226" s="54">
        <v>37735</v>
      </c>
      <c r="BX226" s="54">
        <v>38867</v>
      </c>
      <c r="BY226" s="54">
        <v>40033</v>
      </c>
      <c r="BZ226" s="54">
        <v>41234</v>
      </c>
      <c r="CA226" s="54">
        <v>42470</v>
      </c>
      <c r="CB226" s="54">
        <v>43744</v>
      </c>
      <c r="CC226" s="54">
        <v>45056</v>
      </c>
      <c r="CD226" s="54">
        <v>46407</v>
      </c>
      <c r="CE226" s="54">
        <v>47799</v>
      </c>
      <c r="CF226" s="54">
        <v>49232</v>
      </c>
      <c r="CG226" s="54">
        <v>50708</v>
      </c>
      <c r="CH226" s="54">
        <v>52229</v>
      </c>
      <c r="CI226" s="54">
        <v>53794</v>
      </c>
      <c r="CJ226" s="54">
        <v>55407</v>
      </c>
      <c r="CK226" s="54">
        <v>57068</v>
      </c>
      <c r="CL226" s="54">
        <v>58779</v>
      </c>
      <c r="CM226" s="54">
        <v>60540</v>
      </c>
      <c r="CN226" s="54">
        <v>62355</v>
      </c>
      <c r="CO226" s="54">
        <v>64223</v>
      </c>
      <c r="CP226" s="54">
        <v>66148</v>
      </c>
      <c r="CQ226" s="54">
        <v>68130</v>
      </c>
      <c r="CR226" s="54">
        <v>70171</v>
      </c>
      <c r="CS226" s="54">
        <v>72273</v>
      </c>
      <c r="CT226" s="54">
        <v>74437</v>
      </c>
      <c r="CU226" s="54">
        <v>76666</v>
      </c>
      <c r="CV226" s="54">
        <v>78961</v>
      </c>
      <c r="CW226" s="54">
        <v>81325</v>
      </c>
      <c r="CX226" s="54"/>
      <c r="CY226" s="54"/>
      <c r="CZ226" s="54"/>
      <c r="DA226" s="54"/>
      <c r="DB226" s="54"/>
    </row>
    <row r="227" spans="1:106">
      <c r="A227" s="54">
        <v>6</v>
      </c>
      <c r="B227" s="54">
        <v>420</v>
      </c>
      <c r="C227" s="54">
        <v>1081</v>
      </c>
      <c r="D227" s="54">
        <v>2017</v>
      </c>
      <c r="E227" s="54">
        <v>3401</v>
      </c>
      <c r="F227" s="54">
        <v>4932</v>
      </c>
      <c r="G227" s="54">
        <v>5080</v>
      </c>
      <c r="H227" s="54">
        <v>5232</v>
      </c>
      <c r="I227" s="54">
        <v>5389</v>
      </c>
      <c r="J227" s="54">
        <v>5551</v>
      </c>
      <c r="K227" s="54">
        <v>5718</v>
      </c>
      <c r="L227" s="54">
        <v>5889</v>
      </c>
      <c r="M227" s="54">
        <v>6066</v>
      </c>
      <c r="N227" s="54">
        <v>6246</v>
      </c>
      <c r="O227" s="54">
        <v>6431</v>
      </c>
      <c r="P227" s="54">
        <v>6622</v>
      </c>
      <c r="Q227" s="54">
        <v>6818</v>
      </c>
      <c r="R227" s="54">
        <v>7021</v>
      </c>
      <c r="S227" s="54">
        <v>7230</v>
      </c>
      <c r="T227" s="54">
        <v>7446</v>
      </c>
      <c r="U227" s="54">
        <v>7668</v>
      </c>
      <c r="V227" s="54">
        <v>7897</v>
      </c>
      <c r="W227" s="54">
        <v>8133</v>
      </c>
      <c r="X227" s="54">
        <v>8376</v>
      </c>
      <c r="Y227" s="54">
        <v>8627</v>
      </c>
      <c r="Z227" s="54">
        <v>8884</v>
      </c>
      <c r="AA227" s="54">
        <v>9150</v>
      </c>
      <c r="AB227" s="54">
        <v>9424</v>
      </c>
      <c r="AC227" s="54">
        <v>9706</v>
      </c>
      <c r="AD227" s="54">
        <v>9996</v>
      </c>
      <c r="AE227" s="54">
        <v>10295</v>
      </c>
      <c r="AF227" s="54">
        <v>10603</v>
      </c>
      <c r="AG227" s="54">
        <v>10920</v>
      </c>
      <c r="AH227" s="54">
        <v>11247</v>
      </c>
      <c r="AI227" s="54">
        <v>11583</v>
      </c>
      <c r="AJ227" s="54">
        <v>11930</v>
      </c>
      <c r="AK227" s="54">
        <v>12287</v>
      </c>
      <c r="AL227" s="54">
        <v>12655</v>
      </c>
      <c r="AM227" s="54">
        <v>13033</v>
      </c>
      <c r="AN227" s="54">
        <v>13424</v>
      </c>
      <c r="AO227" s="54">
        <v>13825</v>
      </c>
      <c r="AP227" s="54">
        <v>14239</v>
      </c>
      <c r="AQ227" s="54">
        <v>14666</v>
      </c>
      <c r="AR227" s="54">
        <v>15105</v>
      </c>
      <c r="AS227" s="54">
        <v>15557</v>
      </c>
      <c r="AT227" s="54">
        <v>16023</v>
      </c>
      <c r="AU227" s="54">
        <v>16503</v>
      </c>
      <c r="AV227" s="54">
        <v>16997</v>
      </c>
      <c r="AW227" s="54">
        <v>17506</v>
      </c>
      <c r="AX227" s="54">
        <v>18030</v>
      </c>
      <c r="AY227" s="54">
        <v>18570</v>
      </c>
      <c r="AZ227" s="54">
        <v>19126</v>
      </c>
      <c r="BA227" s="54">
        <v>19699</v>
      </c>
      <c r="BB227" s="54">
        <v>20289</v>
      </c>
      <c r="BC227" s="54">
        <v>20897</v>
      </c>
      <c r="BD227" s="54">
        <v>21523</v>
      </c>
      <c r="BE227" s="54">
        <v>22168</v>
      </c>
      <c r="BF227" s="54">
        <v>22832</v>
      </c>
      <c r="BG227" s="54">
        <v>23516</v>
      </c>
      <c r="BH227" s="54">
        <v>24221</v>
      </c>
      <c r="BI227" s="54">
        <v>24947</v>
      </c>
      <c r="BJ227" s="54">
        <v>25694</v>
      </c>
      <c r="BK227" s="54">
        <v>26464</v>
      </c>
      <c r="BL227" s="54">
        <v>27257</v>
      </c>
      <c r="BM227" s="54">
        <v>28074</v>
      </c>
      <c r="BN227" s="54">
        <v>28915</v>
      </c>
      <c r="BO227" s="54">
        <v>29782</v>
      </c>
      <c r="BP227" s="54">
        <v>30674</v>
      </c>
      <c r="BQ227" s="54">
        <v>31593</v>
      </c>
      <c r="BR227" s="54">
        <v>32540</v>
      </c>
      <c r="BS227" s="54">
        <v>33516</v>
      </c>
      <c r="BT227" s="54">
        <v>34522</v>
      </c>
      <c r="BU227" s="54">
        <v>35557</v>
      </c>
      <c r="BV227" s="54">
        <v>36624</v>
      </c>
      <c r="BW227" s="54">
        <v>37722</v>
      </c>
      <c r="BX227" s="54">
        <v>38854</v>
      </c>
      <c r="BY227" s="54">
        <v>40019</v>
      </c>
      <c r="BZ227" s="54">
        <v>41219</v>
      </c>
      <c r="CA227" s="54">
        <v>42455</v>
      </c>
      <c r="CB227" s="54">
        <v>43729</v>
      </c>
      <c r="CC227" s="54">
        <v>45040</v>
      </c>
      <c r="CD227" s="54">
        <v>46391</v>
      </c>
      <c r="CE227" s="54">
        <v>47782</v>
      </c>
      <c r="CF227" s="54">
        <v>49214</v>
      </c>
      <c r="CG227" s="54">
        <v>50690</v>
      </c>
      <c r="CH227" s="54">
        <v>52210</v>
      </c>
      <c r="CI227" s="54">
        <v>53775</v>
      </c>
      <c r="CJ227" s="54">
        <v>55387</v>
      </c>
      <c r="CK227" s="54">
        <v>57047</v>
      </c>
      <c r="CL227" s="54">
        <v>58757</v>
      </c>
      <c r="CM227" s="54">
        <v>60518</v>
      </c>
      <c r="CN227" s="54">
        <v>62331</v>
      </c>
      <c r="CO227" s="54">
        <v>64199</v>
      </c>
      <c r="CP227" s="54">
        <v>66122</v>
      </c>
      <c r="CQ227" s="54">
        <v>68103</v>
      </c>
      <c r="CR227" s="54">
        <v>70143</v>
      </c>
      <c r="CS227" s="54">
        <v>72244</v>
      </c>
      <c r="CT227" s="54">
        <v>74407</v>
      </c>
      <c r="CU227" s="54">
        <v>76635</v>
      </c>
      <c r="CV227" s="54">
        <v>78929</v>
      </c>
      <c r="CW227" s="54"/>
      <c r="CX227" s="54"/>
      <c r="CY227" s="54"/>
      <c r="CZ227" s="54"/>
      <c r="DA227" s="54"/>
      <c r="DB227" s="54"/>
    </row>
    <row r="228" spans="1:106">
      <c r="A228" s="54">
        <v>7</v>
      </c>
      <c r="B228" s="54">
        <v>420</v>
      </c>
      <c r="C228" s="54">
        <v>1081</v>
      </c>
      <c r="D228" s="54">
        <v>2017</v>
      </c>
      <c r="E228" s="54">
        <v>3401</v>
      </c>
      <c r="F228" s="54">
        <v>4932</v>
      </c>
      <c r="G228" s="54">
        <v>5080</v>
      </c>
      <c r="H228" s="54">
        <v>5232</v>
      </c>
      <c r="I228" s="54">
        <v>5389</v>
      </c>
      <c r="J228" s="54">
        <v>5551</v>
      </c>
      <c r="K228" s="54">
        <v>5718</v>
      </c>
      <c r="L228" s="54">
        <v>5889</v>
      </c>
      <c r="M228" s="54">
        <v>6063</v>
      </c>
      <c r="N228" s="54">
        <v>6243</v>
      </c>
      <c r="O228" s="54">
        <v>6428</v>
      </c>
      <c r="P228" s="54">
        <v>6619</v>
      </c>
      <c r="Q228" s="54">
        <v>6816</v>
      </c>
      <c r="R228" s="54">
        <v>7018</v>
      </c>
      <c r="S228" s="54">
        <v>7227</v>
      </c>
      <c r="T228" s="54">
        <v>7443</v>
      </c>
      <c r="U228" s="54">
        <v>7665</v>
      </c>
      <c r="V228" s="54">
        <v>7894</v>
      </c>
      <c r="W228" s="54">
        <v>8130</v>
      </c>
      <c r="X228" s="54">
        <v>8373</v>
      </c>
      <c r="Y228" s="54">
        <v>8623</v>
      </c>
      <c r="Z228" s="54">
        <v>8881</v>
      </c>
      <c r="AA228" s="54">
        <v>9146</v>
      </c>
      <c r="AB228" s="54">
        <v>9420</v>
      </c>
      <c r="AC228" s="54">
        <v>9702</v>
      </c>
      <c r="AD228" s="54">
        <v>9992</v>
      </c>
      <c r="AE228" s="54">
        <v>10291</v>
      </c>
      <c r="AF228" s="54">
        <v>10599</v>
      </c>
      <c r="AG228" s="54">
        <v>10916</v>
      </c>
      <c r="AH228" s="54">
        <v>11242</v>
      </c>
      <c r="AI228" s="54">
        <v>11579</v>
      </c>
      <c r="AJ228" s="54">
        <v>11925</v>
      </c>
      <c r="AK228" s="54">
        <v>12282</v>
      </c>
      <c r="AL228" s="54">
        <v>12650</v>
      </c>
      <c r="AM228" s="54">
        <v>13028</v>
      </c>
      <c r="AN228" s="54">
        <v>13418</v>
      </c>
      <c r="AO228" s="54">
        <v>13820</v>
      </c>
      <c r="AP228" s="54">
        <v>14233</v>
      </c>
      <c r="AQ228" s="54">
        <v>14660</v>
      </c>
      <c r="AR228" s="54">
        <v>15099</v>
      </c>
      <c r="AS228" s="54">
        <v>15551</v>
      </c>
      <c r="AT228" s="54">
        <v>16016</v>
      </c>
      <c r="AU228" s="54">
        <v>16496</v>
      </c>
      <c r="AV228" s="54">
        <v>16990</v>
      </c>
      <c r="AW228" s="54">
        <v>17499</v>
      </c>
      <c r="AX228" s="54">
        <v>18023</v>
      </c>
      <c r="AY228" s="54">
        <v>18563</v>
      </c>
      <c r="AZ228" s="54">
        <v>19119</v>
      </c>
      <c r="BA228" s="54">
        <v>19691</v>
      </c>
      <c r="BB228" s="54">
        <v>20281</v>
      </c>
      <c r="BC228" s="54">
        <v>20889</v>
      </c>
      <c r="BD228" s="54">
        <v>21514</v>
      </c>
      <c r="BE228" s="54">
        <v>22159</v>
      </c>
      <c r="BF228" s="54">
        <v>22823</v>
      </c>
      <c r="BG228" s="54">
        <v>23507</v>
      </c>
      <c r="BH228" s="54">
        <v>24211</v>
      </c>
      <c r="BI228" s="54">
        <v>24936</v>
      </c>
      <c r="BJ228" s="54">
        <v>25684</v>
      </c>
      <c r="BK228" s="54">
        <v>26453</v>
      </c>
      <c r="BL228" s="54">
        <v>27246</v>
      </c>
      <c r="BM228" s="54">
        <v>28062</v>
      </c>
      <c r="BN228" s="54">
        <v>28903</v>
      </c>
      <c r="BO228" s="54">
        <v>29769</v>
      </c>
      <c r="BP228" s="54">
        <v>30661</v>
      </c>
      <c r="BQ228" s="54">
        <v>31580</v>
      </c>
      <c r="BR228" s="54">
        <v>32528</v>
      </c>
      <c r="BS228" s="54">
        <v>33503</v>
      </c>
      <c r="BT228" s="54">
        <v>34508</v>
      </c>
      <c r="BU228" s="54">
        <v>35543</v>
      </c>
      <c r="BV228" s="54">
        <v>36609</v>
      </c>
      <c r="BW228" s="54">
        <v>37707</v>
      </c>
      <c r="BX228" s="54">
        <v>38838</v>
      </c>
      <c r="BY228" s="54">
        <v>40003</v>
      </c>
      <c r="BZ228" s="54">
        <v>41203</v>
      </c>
      <c r="CA228" s="54">
        <v>42439</v>
      </c>
      <c r="CB228" s="54">
        <v>43711</v>
      </c>
      <c r="CC228" s="54">
        <v>45022</v>
      </c>
      <c r="CD228" s="54">
        <v>46372</v>
      </c>
      <c r="CE228" s="54">
        <v>47763</v>
      </c>
      <c r="CF228" s="54">
        <v>49195</v>
      </c>
      <c r="CG228" s="54">
        <v>50669</v>
      </c>
      <c r="CH228" s="54">
        <v>52188</v>
      </c>
      <c r="CI228" s="54">
        <v>53753</v>
      </c>
      <c r="CJ228" s="54">
        <v>55364</v>
      </c>
      <c r="CK228" s="54">
        <v>57024</v>
      </c>
      <c r="CL228" s="54">
        <v>58733</v>
      </c>
      <c r="CM228" s="54">
        <v>60493</v>
      </c>
      <c r="CN228" s="54">
        <v>62305</v>
      </c>
      <c r="CO228" s="54">
        <v>64172</v>
      </c>
      <c r="CP228" s="54">
        <v>66094</v>
      </c>
      <c r="CQ228" s="54">
        <v>68074</v>
      </c>
      <c r="CR228" s="54">
        <v>70113</v>
      </c>
      <c r="CS228" s="54">
        <v>72212</v>
      </c>
      <c r="CT228" s="54">
        <v>74374</v>
      </c>
      <c r="CU228" s="54">
        <v>76600</v>
      </c>
      <c r="CV228" s="54"/>
      <c r="CW228" s="54"/>
      <c r="CX228" s="54"/>
      <c r="CY228" s="54"/>
      <c r="CZ228" s="54"/>
      <c r="DA228" s="54"/>
      <c r="DB228" s="54"/>
    </row>
    <row r="229" spans="1:106">
      <c r="A229" s="54">
        <v>8</v>
      </c>
      <c r="B229" s="54">
        <v>420</v>
      </c>
      <c r="C229" s="54">
        <v>1081</v>
      </c>
      <c r="D229" s="54">
        <v>2017</v>
      </c>
      <c r="E229" s="54">
        <v>3401</v>
      </c>
      <c r="F229" s="54">
        <v>4932</v>
      </c>
      <c r="G229" s="54">
        <v>5080</v>
      </c>
      <c r="H229" s="54">
        <v>5232</v>
      </c>
      <c r="I229" s="54">
        <v>5389</v>
      </c>
      <c r="J229" s="54">
        <v>5551</v>
      </c>
      <c r="K229" s="54">
        <v>5718</v>
      </c>
      <c r="L229" s="54">
        <v>5887</v>
      </c>
      <c r="M229" s="54">
        <v>6061</v>
      </c>
      <c r="N229" s="54">
        <v>6240</v>
      </c>
      <c r="O229" s="54">
        <v>6425</v>
      </c>
      <c r="P229" s="54">
        <v>6616</v>
      </c>
      <c r="Q229" s="54">
        <v>6813</v>
      </c>
      <c r="R229" s="54">
        <v>7015</v>
      </c>
      <c r="S229" s="54">
        <v>7224</v>
      </c>
      <c r="T229" s="54">
        <v>7439</v>
      </c>
      <c r="U229" s="54">
        <v>7661</v>
      </c>
      <c r="V229" s="54">
        <v>7890</v>
      </c>
      <c r="W229" s="54">
        <v>8126</v>
      </c>
      <c r="X229" s="54">
        <v>8369</v>
      </c>
      <c r="Y229" s="54">
        <v>8619</v>
      </c>
      <c r="Z229" s="54">
        <v>8877</v>
      </c>
      <c r="AA229" s="54">
        <v>9142</v>
      </c>
      <c r="AB229" s="54">
        <v>9416</v>
      </c>
      <c r="AC229" s="54">
        <v>9697</v>
      </c>
      <c r="AD229" s="54">
        <v>9987</v>
      </c>
      <c r="AE229" s="54">
        <v>10286</v>
      </c>
      <c r="AF229" s="54">
        <v>10594</v>
      </c>
      <c r="AG229" s="54">
        <v>10911</v>
      </c>
      <c r="AH229" s="54">
        <v>11237</v>
      </c>
      <c r="AI229" s="54">
        <v>11573</v>
      </c>
      <c r="AJ229" s="54">
        <v>11920</v>
      </c>
      <c r="AK229" s="54">
        <v>12276</v>
      </c>
      <c r="AL229" s="54">
        <v>12644</v>
      </c>
      <c r="AM229" s="54">
        <v>13022</v>
      </c>
      <c r="AN229" s="54">
        <v>13412</v>
      </c>
      <c r="AO229" s="54">
        <v>13814</v>
      </c>
      <c r="AP229" s="54">
        <v>14227</v>
      </c>
      <c r="AQ229" s="54">
        <v>14653</v>
      </c>
      <c r="AR229" s="54">
        <v>15092</v>
      </c>
      <c r="AS229" s="54">
        <v>15544</v>
      </c>
      <c r="AT229" s="54">
        <v>16009</v>
      </c>
      <c r="AU229" s="54">
        <v>16488</v>
      </c>
      <c r="AV229" s="54">
        <v>16982</v>
      </c>
      <c r="AW229" s="54">
        <v>17491</v>
      </c>
      <c r="AX229" s="54">
        <v>18015</v>
      </c>
      <c r="AY229" s="54">
        <v>18554</v>
      </c>
      <c r="AZ229" s="54">
        <v>19110</v>
      </c>
      <c r="BA229" s="54">
        <v>19682</v>
      </c>
      <c r="BB229" s="54">
        <v>20272</v>
      </c>
      <c r="BC229" s="54">
        <v>20879</v>
      </c>
      <c r="BD229" s="54">
        <v>21505</v>
      </c>
      <c r="BE229" s="54">
        <v>22149</v>
      </c>
      <c r="BF229" s="54">
        <v>22813</v>
      </c>
      <c r="BG229" s="54">
        <v>23496</v>
      </c>
      <c r="BH229" s="54">
        <v>24200</v>
      </c>
      <c r="BI229" s="54">
        <v>24925</v>
      </c>
      <c r="BJ229" s="54">
        <v>25672</v>
      </c>
      <c r="BK229" s="54">
        <v>26441</v>
      </c>
      <c r="BL229" s="54">
        <v>27233</v>
      </c>
      <c r="BM229" s="54">
        <v>28050</v>
      </c>
      <c r="BN229" s="54">
        <v>28890</v>
      </c>
      <c r="BO229" s="54">
        <v>29756</v>
      </c>
      <c r="BP229" s="54">
        <v>30648</v>
      </c>
      <c r="BQ229" s="54">
        <v>31567</v>
      </c>
      <c r="BR229" s="54">
        <v>32514</v>
      </c>
      <c r="BS229" s="54">
        <v>33489</v>
      </c>
      <c r="BT229" s="54">
        <v>34494</v>
      </c>
      <c r="BU229" s="54">
        <v>35528</v>
      </c>
      <c r="BV229" s="54">
        <v>36594</v>
      </c>
      <c r="BW229" s="54">
        <v>37691</v>
      </c>
      <c r="BX229" s="54">
        <v>38822</v>
      </c>
      <c r="BY229" s="54">
        <v>39986</v>
      </c>
      <c r="BZ229" s="54">
        <v>41185</v>
      </c>
      <c r="CA229" s="54">
        <v>42420</v>
      </c>
      <c r="CB229" s="54">
        <v>43692</v>
      </c>
      <c r="CC229" s="54">
        <v>45002</v>
      </c>
      <c r="CD229" s="54">
        <v>46352</v>
      </c>
      <c r="CE229" s="54">
        <v>47742</v>
      </c>
      <c r="CF229" s="54">
        <v>49173</v>
      </c>
      <c r="CG229" s="54">
        <v>50647</v>
      </c>
      <c r="CH229" s="54">
        <v>52165</v>
      </c>
      <c r="CI229" s="54">
        <v>53729</v>
      </c>
      <c r="CJ229" s="54">
        <v>55339</v>
      </c>
      <c r="CK229" s="54">
        <v>56998</v>
      </c>
      <c r="CL229" s="54">
        <v>58706</v>
      </c>
      <c r="CM229" s="54">
        <v>60465</v>
      </c>
      <c r="CN229" s="54">
        <v>62277</v>
      </c>
      <c r="CO229" s="54">
        <v>64142</v>
      </c>
      <c r="CP229" s="54">
        <v>66063</v>
      </c>
      <c r="CQ229" s="54">
        <v>68042</v>
      </c>
      <c r="CR229" s="54">
        <v>70079</v>
      </c>
      <c r="CS229" s="54">
        <v>72177</v>
      </c>
      <c r="CT229" s="54">
        <v>74338</v>
      </c>
      <c r="CU229" s="54"/>
      <c r="CV229" s="54"/>
      <c r="CW229" s="54"/>
      <c r="CX229" s="54"/>
      <c r="CY229" s="54"/>
      <c r="CZ229" s="54"/>
      <c r="DA229" s="54"/>
      <c r="DB229" s="54"/>
    </row>
    <row r="230" spans="1:106">
      <c r="A230" s="54">
        <v>9</v>
      </c>
      <c r="B230" s="54">
        <v>420</v>
      </c>
      <c r="C230" s="54">
        <v>1081</v>
      </c>
      <c r="D230" s="54">
        <v>2017</v>
      </c>
      <c r="E230" s="54">
        <v>3401</v>
      </c>
      <c r="F230" s="54">
        <v>4932</v>
      </c>
      <c r="G230" s="54">
        <v>5080</v>
      </c>
      <c r="H230" s="54">
        <v>5232</v>
      </c>
      <c r="I230" s="54">
        <v>5389</v>
      </c>
      <c r="J230" s="54">
        <v>5551</v>
      </c>
      <c r="K230" s="54">
        <v>5715</v>
      </c>
      <c r="L230" s="54">
        <v>5884</v>
      </c>
      <c r="M230" s="54">
        <v>6058</v>
      </c>
      <c r="N230" s="54">
        <v>6237</v>
      </c>
      <c r="O230" s="54">
        <v>6422</v>
      </c>
      <c r="P230" s="54">
        <v>6613</v>
      </c>
      <c r="Q230" s="54">
        <v>6809</v>
      </c>
      <c r="R230" s="54">
        <v>7012</v>
      </c>
      <c r="S230" s="54">
        <v>7221</v>
      </c>
      <c r="T230" s="54">
        <v>7436</v>
      </c>
      <c r="U230" s="54">
        <v>7658</v>
      </c>
      <c r="V230" s="54">
        <v>7886</v>
      </c>
      <c r="W230" s="54">
        <v>8122</v>
      </c>
      <c r="X230" s="54">
        <v>8365</v>
      </c>
      <c r="Y230" s="54">
        <v>8615</v>
      </c>
      <c r="Z230" s="54">
        <v>8872</v>
      </c>
      <c r="AA230" s="54">
        <v>9138</v>
      </c>
      <c r="AB230" s="54">
        <v>9411</v>
      </c>
      <c r="AC230" s="54">
        <v>9692</v>
      </c>
      <c r="AD230" s="54">
        <v>9982</v>
      </c>
      <c r="AE230" s="54">
        <v>10281</v>
      </c>
      <c r="AF230" s="54">
        <v>10589</v>
      </c>
      <c r="AG230" s="54">
        <v>10905</v>
      </c>
      <c r="AH230" s="54">
        <v>11232</v>
      </c>
      <c r="AI230" s="54">
        <v>11568</v>
      </c>
      <c r="AJ230" s="54">
        <v>11914</v>
      </c>
      <c r="AK230" s="54">
        <v>12270</v>
      </c>
      <c r="AL230" s="54">
        <v>12638</v>
      </c>
      <c r="AM230" s="54">
        <v>13016</v>
      </c>
      <c r="AN230" s="54">
        <v>13405</v>
      </c>
      <c r="AO230" s="54">
        <v>13807</v>
      </c>
      <c r="AP230" s="54">
        <v>14220</v>
      </c>
      <c r="AQ230" s="54">
        <v>14646</v>
      </c>
      <c r="AR230" s="54">
        <v>15084</v>
      </c>
      <c r="AS230" s="54">
        <v>15536</v>
      </c>
      <c r="AT230" s="54">
        <v>16001</v>
      </c>
      <c r="AU230" s="54">
        <v>16480</v>
      </c>
      <c r="AV230" s="54">
        <v>16974</v>
      </c>
      <c r="AW230" s="54">
        <v>17482</v>
      </c>
      <c r="AX230" s="54">
        <v>18006</v>
      </c>
      <c r="AY230" s="54">
        <v>18545</v>
      </c>
      <c r="AZ230" s="54">
        <v>19101</v>
      </c>
      <c r="BA230" s="54">
        <v>19673</v>
      </c>
      <c r="BB230" s="54">
        <v>20262</v>
      </c>
      <c r="BC230" s="54">
        <v>20869</v>
      </c>
      <c r="BD230" s="54">
        <v>21494</v>
      </c>
      <c r="BE230" s="54">
        <v>22138</v>
      </c>
      <c r="BF230" s="54">
        <v>22801</v>
      </c>
      <c r="BG230" s="54">
        <v>23484</v>
      </c>
      <c r="BH230" s="54">
        <v>24188</v>
      </c>
      <c r="BI230" s="54">
        <v>24913</v>
      </c>
      <c r="BJ230" s="54">
        <v>25659</v>
      </c>
      <c r="BK230" s="54">
        <v>26428</v>
      </c>
      <c r="BL230" s="54">
        <v>27220</v>
      </c>
      <c r="BM230" s="54">
        <v>28036</v>
      </c>
      <c r="BN230" s="54">
        <v>28876</v>
      </c>
      <c r="BO230" s="54">
        <v>29741</v>
      </c>
      <c r="BP230" s="54">
        <v>30633</v>
      </c>
      <c r="BQ230" s="54">
        <v>31552</v>
      </c>
      <c r="BR230" s="54">
        <v>32499</v>
      </c>
      <c r="BS230" s="54">
        <v>33473</v>
      </c>
      <c r="BT230" s="54">
        <v>34477</v>
      </c>
      <c r="BU230" s="54">
        <v>35511</v>
      </c>
      <c r="BV230" s="54">
        <v>36577</v>
      </c>
      <c r="BW230" s="54">
        <v>37674</v>
      </c>
      <c r="BX230" s="54">
        <v>38803</v>
      </c>
      <c r="BY230" s="54">
        <v>39967</v>
      </c>
      <c r="BZ230" s="54">
        <v>41166</v>
      </c>
      <c r="CA230" s="54">
        <v>42400</v>
      </c>
      <c r="CB230" s="54">
        <v>43671</v>
      </c>
      <c r="CC230" s="54">
        <v>44981</v>
      </c>
      <c r="CD230" s="54">
        <v>46330</v>
      </c>
      <c r="CE230" s="54">
        <v>47719</v>
      </c>
      <c r="CF230" s="54">
        <v>49149</v>
      </c>
      <c r="CG230" s="54">
        <v>50622</v>
      </c>
      <c r="CH230" s="54">
        <v>52140</v>
      </c>
      <c r="CI230" s="54">
        <v>53703</v>
      </c>
      <c r="CJ230" s="54">
        <v>55312</v>
      </c>
      <c r="CK230" s="54">
        <v>56970</v>
      </c>
      <c r="CL230" s="54">
        <v>58677</v>
      </c>
      <c r="CM230" s="54">
        <v>60435</v>
      </c>
      <c r="CN230" s="54">
        <v>62245</v>
      </c>
      <c r="CO230" s="54">
        <v>64110</v>
      </c>
      <c r="CP230" s="54">
        <v>66030</v>
      </c>
      <c r="CQ230" s="54">
        <v>68007</v>
      </c>
      <c r="CR230" s="54">
        <v>70043</v>
      </c>
      <c r="CS230" s="54">
        <v>72139</v>
      </c>
      <c r="CT230" s="54"/>
      <c r="CU230" s="54"/>
      <c r="CV230" s="54"/>
      <c r="CW230" s="54"/>
      <c r="CX230" s="54"/>
      <c r="CY230" s="54"/>
      <c r="CZ230" s="54"/>
      <c r="DA230" s="54"/>
      <c r="DB230" s="54"/>
    </row>
    <row r="231" spans="1:106">
      <c r="A231" s="54">
        <v>10</v>
      </c>
      <c r="B231" s="54">
        <v>420</v>
      </c>
      <c r="C231" s="54">
        <v>1081</v>
      </c>
      <c r="D231" s="54">
        <v>2017</v>
      </c>
      <c r="E231" s="54">
        <v>3401</v>
      </c>
      <c r="F231" s="54">
        <v>4932</v>
      </c>
      <c r="G231" s="54">
        <v>5080</v>
      </c>
      <c r="H231" s="54">
        <v>5232</v>
      </c>
      <c r="I231" s="54">
        <v>5389</v>
      </c>
      <c r="J231" s="54">
        <v>5548</v>
      </c>
      <c r="K231" s="54">
        <v>5712</v>
      </c>
      <c r="L231" s="54">
        <v>5881</v>
      </c>
      <c r="M231" s="54">
        <v>6055</v>
      </c>
      <c r="N231" s="54">
        <v>6234</v>
      </c>
      <c r="O231" s="54">
        <v>6419</v>
      </c>
      <c r="P231" s="54">
        <v>6609</v>
      </c>
      <c r="Q231" s="54">
        <v>6806</v>
      </c>
      <c r="R231" s="54">
        <v>7008</v>
      </c>
      <c r="S231" s="54">
        <v>7217</v>
      </c>
      <c r="T231" s="54">
        <v>7432</v>
      </c>
      <c r="U231" s="54">
        <v>7654</v>
      </c>
      <c r="V231" s="54">
        <v>7882</v>
      </c>
      <c r="W231" s="54">
        <v>8118</v>
      </c>
      <c r="X231" s="54">
        <v>8360</v>
      </c>
      <c r="Y231" s="54">
        <v>8610</v>
      </c>
      <c r="Z231" s="54">
        <v>8868</v>
      </c>
      <c r="AA231" s="54">
        <v>9133</v>
      </c>
      <c r="AB231" s="54">
        <v>9406</v>
      </c>
      <c r="AC231" s="54">
        <v>9687</v>
      </c>
      <c r="AD231" s="54">
        <v>9977</v>
      </c>
      <c r="AE231" s="54">
        <v>10275</v>
      </c>
      <c r="AF231" s="54">
        <v>10583</v>
      </c>
      <c r="AG231" s="54">
        <v>10900</v>
      </c>
      <c r="AH231" s="54">
        <v>11226</v>
      </c>
      <c r="AI231" s="54">
        <v>11562</v>
      </c>
      <c r="AJ231" s="54">
        <v>11907</v>
      </c>
      <c r="AK231" s="54">
        <v>12264</v>
      </c>
      <c r="AL231" s="54">
        <v>12631</v>
      </c>
      <c r="AM231" s="54">
        <v>13009</v>
      </c>
      <c r="AN231" s="54">
        <v>13398</v>
      </c>
      <c r="AO231" s="54">
        <v>13799</v>
      </c>
      <c r="AP231" s="54">
        <v>14213</v>
      </c>
      <c r="AQ231" s="54">
        <v>14638</v>
      </c>
      <c r="AR231" s="54">
        <v>15076</v>
      </c>
      <c r="AS231" s="54">
        <v>15528</v>
      </c>
      <c r="AT231" s="54">
        <v>15993</v>
      </c>
      <c r="AU231" s="54">
        <v>16472</v>
      </c>
      <c r="AV231" s="54">
        <v>16965</v>
      </c>
      <c r="AW231" s="54">
        <v>17473</v>
      </c>
      <c r="AX231" s="54">
        <v>17996</v>
      </c>
      <c r="AY231" s="54">
        <v>18535</v>
      </c>
      <c r="AZ231" s="54">
        <v>19090</v>
      </c>
      <c r="BA231" s="54">
        <v>19662</v>
      </c>
      <c r="BB231" s="54">
        <v>20251</v>
      </c>
      <c r="BC231" s="54">
        <v>20858</v>
      </c>
      <c r="BD231" s="54">
        <v>21483</v>
      </c>
      <c r="BE231" s="54">
        <v>22126</v>
      </c>
      <c r="BF231" s="54">
        <v>22789</v>
      </c>
      <c r="BG231" s="54">
        <v>23472</v>
      </c>
      <c r="BH231" s="54">
        <v>24175</v>
      </c>
      <c r="BI231" s="54">
        <v>24900</v>
      </c>
      <c r="BJ231" s="54">
        <v>25646</v>
      </c>
      <c r="BK231" s="54">
        <v>26414</v>
      </c>
      <c r="BL231" s="54">
        <v>27205</v>
      </c>
      <c r="BM231" s="54">
        <v>28021</v>
      </c>
      <c r="BN231" s="54">
        <v>28860</v>
      </c>
      <c r="BO231" s="54">
        <v>29726</v>
      </c>
      <c r="BP231" s="54">
        <v>30618</v>
      </c>
      <c r="BQ231" s="54">
        <v>31536</v>
      </c>
      <c r="BR231" s="54">
        <v>32482</v>
      </c>
      <c r="BS231" s="54">
        <v>33456</v>
      </c>
      <c r="BT231" s="54">
        <v>34460</v>
      </c>
      <c r="BU231" s="54">
        <v>35493</v>
      </c>
      <c r="BV231" s="54">
        <v>36558</v>
      </c>
      <c r="BW231" s="54">
        <v>37654</v>
      </c>
      <c r="BX231" s="54">
        <v>38783</v>
      </c>
      <c r="BY231" s="54">
        <v>39947</v>
      </c>
      <c r="BZ231" s="54">
        <v>41144</v>
      </c>
      <c r="CA231" s="54">
        <v>42378</v>
      </c>
      <c r="CB231" s="54">
        <v>43649</v>
      </c>
      <c r="CC231" s="54">
        <v>44957</v>
      </c>
      <c r="CD231" s="54">
        <v>46305</v>
      </c>
      <c r="CE231" s="54">
        <v>47694</v>
      </c>
      <c r="CF231" s="54">
        <v>49123</v>
      </c>
      <c r="CG231" s="54">
        <v>50596</v>
      </c>
      <c r="CH231" s="54">
        <v>52112</v>
      </c>
      <c r="CI231" s="54">
        <v>53674</v>
      </c>
      <c r="CJ231" s="54">
        <v>55282</v>
      </c>
      <c r="CK231" s="54">
        <v>56939</v>
      </c>
      <c r="CL231" s="54">
        <v>58645</v>
      </c>
      <c r="CM231" s="54">
        <v>60402</v>
      </c>
      <c r="CN231" s="54">
        <v>62211</v>
      </c>
      <c r="CO231" s="54">
        <v>64074</v>
      </c>
      <c r="CP231" s="54">
        <v>65993</v>
      </c>
      <c r="CQ231" s="54">
        <v>67968</v>
      </c>
      <c r="CR231" s="54">
        <v>70003</v>
      </c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</row>
    <row r="232" spans="1:106">
      <c r="A232" s="54">
        <v>11</v>
      </c>
      <c r="B232" s="54">
        <v>420</v>
      </c>
      <c r="C232" s="54">
        <v>1081</v>
      </c>
      <c r="D232" s="54">
        <v>2017</v>
      </c>
      <c r="E232" s="54">
        <v>3401</v>
      </c>
      <c r="F232" s="54">
        <v>4932</v>
      </c>
      <c r="G232" s="54">
        <v>5080</v>
      </c>
      <c r="H232" s="54">
        <v>5232</v>
      </c>
      <c r="I232" s="54">
        <v>5386</v>
      </c>
      <c r="J232" s="54">
        <v>5545</v>
      </c>
      <c r="K232" s="54">
        <v>5709</v>
      </c>
      <c r="L232" s="54">
        <v>5877</v>
      </c>
      <c r="M232" s="54">
        <v>6051</v>
      </c>
      <c r="N232" s="54">
        <v>6231</v>
      </c>
      <c r="O232" s="54">
        <v>6415</v>
      </c>
      <c r="P232" s="54">
        <v>6606</v>
      </c>
      <c r="Q232" s="54">
        <v>6802</v>
      </c>
      <c r="R232" s="54">
        <v>7004</v>
      </c>
      <c r="S232" s="54">
        <v>7213</v>
      </c>
      <c r="T232" s="54">
        <v>7428</v>
      </c>
      <c r="U232" s="54">
        <v>7649</v>
      </c>
      <c r="V232" s="54">
        <v>7878</v>
      </c>
      <c r="W232" s="54">
        <v>8113</v>
      </c>
      <c r="X232" s="54">
        <v>8356</v>
      </c>
      <c r="Y232" s="54">
        <v>8605</v>
      </c>
      <c r="Z232" s="54">
        <v>8863</v>
      </c>
      <c r="AA232" s="54">
        <v>9128</v>
      </c>
      <c r="AB232" s="54">
        <v>9401</v>
      </c>
      <c r="AC232" s="54">
        <v>9682</v>
      </c>
      <c r="AD232" s="54">
        <v>9971</v>
      </c>
      <c r="AE232" s="54">
        <v>10270</v>
      </c>
      <c r="AF232" s="54">
        <v>10577</v>
      </c>
      <c r="AG232" s="54">
        <v>10893</v>
      </c>
      <c r="AH232" s="54">
        <v>11219</v>
      </c>
      <c r="AI232" s="54">
        <v>11555</v>
      </c>
      <c r="AJ232" s="54">
        <v>11901</v>
      </c>
      <c r="AK232" s="54">
        <v>12257</v>
      </c>
      <c r="AL232" s="54">
        <v>12624</v>
      </c>
      <c r="AM232" s="54">
        <v>13001</v>
      </c>
      <c r="AN232" s="54">
        <v>13391</v>
      </c>
      <c r="AO232" s="54">
        <v>13791</v>
      </c>
      <c r="AP232" s="54">
        <v>14204</v>
      </c>
      <c r="AQ232" s="54">
        <v>14630</v>
      </c>
      <c r="AR232" s="54">
        <v>15068</v>
      </c>
      <c r="AS232" s="54">
        <v>15519</v>
      </c>
      <c r="AT232" s="54">
        <v>15983</v>
      </c>
      <c r="AU232" s="54">
        <v>16462</v>
      </c>
      <c r="AV232" s="54">
        <v>16955</v>
      </c>
      <c r="AW232" s="54">
        <v>17463</v>
      </c>
      <c r="AX232" s="54">
        <v>17986</v>
      </c>
      <c r="AY232" s="54">
        <v>18525</v>
      </c>
      <c r="AZ232" s="54">
        <v>19079</v>
      </c>
      <c r="BA232" s="54">
        <v>19651</v>
      </c>
      <c r="BB232" s="54">
        <v>20239</v>
      </c>
      <c r="BC232" s="54">
        <v>20846</v>
      </c>
      <c r="BD232" s="54">
        <v>21470</v>
      </c>
      <c r="BE232" s="54">
        <v>22113</v>
      </c>
      <c r="BF232" s="54">
        <v>22776</v>
      </c>
      <c r="BG232" s="54">
        <v>23458</v>
      </c>
      <c r="BH232" s="54">
        <v>24161</v>
      </c>
      <c r="BI232" s="54">
        <v>24885</v>
      </c>
      <c r="BJ232" s="54">
        <v>25631</v>
      </c>
      <c r="BK232" s="54">
        <v>26399</v>
      </c>
      <c r="BL232" s="54">
        <v>27190</v>
      </c>
      <c r="BM232" s="54">
        <v>28004</v>
      </c>
      <c r="BN232" s="54">
        <v>28844</v>
      </c>
      <c r="BO232" s="54">
        <v>29710</v>
      </c>
      <c r="BP232" s="54">
        <v>30601</v>
      </c>
      <c r="BQ232" s="54">
        <v>31519</v>
      </c>
      <c r="BR232" s="54">
        <v>32464</v>
      </c>
      <c r="BS232" s="54">
        <v>33438</v>
      </c>
      <c r="BT232" s="54">
        <v>34441</v>
      </c>
      <c r="BU232" s="54">
        <v>35474</v>
      </c>
      <c r="BV232" s="54">
        <v>36538</v>
      </c>
      <c r="BW232" s="54">
        <v>37633</v>
      </c>
      <c r="BX232" s="54">
        <v>38762</v>
      </c>
      <c r="BY232" s="54">
        <v>39924</v>
      </c>
      <c r="BZ232" s="54">
        <v>41121</v>
      </c>
      <c r="CA232" s="54">
        <v>42354</v>
      </c>
      <c r="CB232" s="54">
        <v>43624</v>
      </c>
      <c r="CC232" s="54">
        <v>44932</v>
      </c>
      <c r="CD232" s="54">
        <v>46279</v>
      </c>
      <c r="CE232" s="54">
        <v>47666</v>
      </c>
      <c r="CF232" s="54">
        <v>49095</v>
      </c>
      <c r="CG232" s="54">
        <v>50567</v>
      </c>
      <c r="CH232" s="54">
        <v>52082</v>
      </c>
      <c r="CI232" s="54">
        <v>53643</v>
      </c>
      <c r="CJ232" s="54">
        <v>55250</v>
      </c>
      <c r="CK232" s="54">
        <v>56906</v>
      </c>
      <c r="CL232" s="54">
        <v>58610</v>
      </c>
      <c r="CM232" s="54">
        <v>60366</v>
      </c>
      <c r="CN232" s="54">
        <v>62174</v>
      </c>
      <c r="CO232" s="54">
        <v>64036</v>
      </c>
      <c r="CP232" s="54">
        <v>65953</v>
      </c>
      <c r="CQ232" s="54">
        <v>67927</v>
      </c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</row>
    <row r="233" spans="1:106">
      <c r="A233" s="54">
        <v>12</v>
      </c>
      <c r="B233" s="54">
        <v>420</v>
      </c>
      <c r="C233" s="54">
        <v>1081</v>
      </c>
      <c r="D233" s="54">
        <v>2017</v>
      </c>
      <c r="E233" s="54">
        <v>3401</v>
      </c>
      <c r="F233" s="54">
        <v>4932</v>
      </c>
      <c r="G233" s="54">
        <v>5080</v>
      </c>
      <c r="H233" s="54">
        <v>5229</v>
      </c>
      <c r="I233" s="54">
        <v>5383</v>
      </c>
      <c r="J233" s="54">
        <v>5542</v>
      </c>
      <c r="K233" s="54">
        <v>5705</v>
      </c>
      <c r="L233" s="54">
        <v>5874</v>
      </c>
      <c r="M233" s="54">
        <v>6048</v>
      </c>
      <c r="N233" s="54">
        <v>6227</v>
      </c>
      <c r="O233" s="54">
        <v>6411</v>
      </c>
      <c r="P233" s="54">
        <v>6602</v>
      </c>
      <c r="Q233" s="54">
        <v>6798</v>
      </c>
      <c r="R233" s="54">
        <v>7000</v>
      </c>
      <c r="S233" s="54">
        <v>7208</v>
      </c>
      <c r="T233" s="54">
        <v>7423</v>
      </c>
      <c r="U233" s="54">
        <v>7644</v>
      </c>
      <c r="V233" s="54">
        <v>7873</v>
      </c>
      <c r="W233" s="54">
        <v>8108</v>
      </c>
      <c r="X233" s="54">
        <v>8350</v>
      </c>
      <c r="Y233" s="54">
        <v>8600</v>
      </c>
      <c r="Z233" s="54">
        <v>8857</v>
      </c>
      <c r="AA233" s="54">
        <v>9122</v>
      </c>
      <c r="AB233" s="54">
        <v>9395</v>
      </c>
      <c r="AC233" s="54">
        <v>9676</v>
      </c>
      <c r="AD233" s="54">
        <v>9965</v>
      </c>
      <c r="AE233" s="54">
        <v>10263</v>
      </c>
      <c r="AF233" s="54">
        <v>10570</v>
      </c>
      <c r="AG233" s="54">
        <v>10886</v>
      </c>
      <c r="AH233" s="54">
        <v>11212</v>
      </c>
      <c r="AI233" s="54">
        <v>11548</v>
      </c>
      <c r="AJ233" s="54">
        <v>11893</v>
      </c>
      <c r="AK233" s="54">
        <v>12249</v>
      </c>
      <c r="AL233" s="54">
        <v>12616</v>
      </c>
      <c r="AM233" s="54">
        <v>12993</v>
      </c>
      <c r="AN233" s="54">
        <v>13382</v>
      </c>
      <c r="AO233" s="54">
        <v>13783</v>
      </c>
      <c r="AP233" s="54">
        <v>14195</v>
      </c>
      <c r="AQ233" s="54">
        <v>14620</v>
      </c>
      <c r="AR233" s="54">
        <v>15058</v>
      </c>
      <c r="AS233" s="54">
        <v>15509</v>
      </c>
      <c r="AT233" s="54">
        <v>15973</v>
      </c>
      <c r="AU233" s="54">
        <v>16452</v>
      </c>
      <c r="AV233" s="54">
        <v>16944</v>
      </c>
      <c r="AW233" s="54">
        <v>17452</v>
      </c>
      <c r="AX233" s="54">
        <v>17975</v>
      </c>
      <c r="AY233" s="54">
        <v>18513</v>
      </c>
      <c r="AZ233" s="54">
        <v>19067</v>
      </c>
      <c r="BA233" s="54">
        <v>19639</v>
      </c>
      <c r="BB233" s="54">
        <v>20227</v>
      </c>
      <c r="BC233" s="54">
        <v>20833</v>
      </c>
      <c r="BD233" s="54">
        <v>21457</v>
      </c>
      <c r="BE233" s="54">
        <v>22100</v>
      </c>
      <c r="BF233" s="54">
        <v>22762</v>
      </c>
      <c r="BG233" s="54">
        <v>23444</v>
      </c>
      <c r="BH233" s="54">
        <v>24146</v>
      </c>
      <c r="BI233" s="54">
        <v>24870</v>
      </c>
      <c r="BJ233" s="54">
        <v>25615</v>
      </c>
      <c r="BK233" s="54">
        <v>26382</v>
      </c>
      <c r="BL233" s="54">
        <v>27173</v>
      </c>
      <c r="BM233" s="54">
        <v>27988</v>
      </c>
      <c r="BN233" s="54">
        <v>28827</v>
      </c>
      <c r="BO233" s="54">
        <v>29692</v>
      </c>
      <c r="BP233" s="54">
        <v>30583</v>
      </c>
      <c r="BQ233" s="54">
        <v>31500</v>
      </c>
      <c r="BR233" s="54">
        <v>32445</v>
      </c>
      <c r="BS233" s="54">
        <v>33418</v>
      </c>
      <c r="BT233" s="54">
        <v>34420</v>
      </c>
      <c r="BU233" s="54">
        <v>35452</v>
      </c>
      <c r="BV233" s="54">
        <v>36516</v>
      </c>
      <c r="BW233" s="54">
        <v>37611</v>
      </c>
      <c r="BX233" s="54">
        <v>38738</v>
      </c>
      <c r="BY233" s="54">
        <v>39900</v>
      </c>
      <c r="BZ233" s="54">
        <v>41096</v>
      </c>
      <c r="CA233" s="54">
        <v>42329</v>
      </c>
      <c r="CB233" s="54">
        <v>43598</v>
      </c>
      <c r="CC233" s="54">
        <v>44905</v>
      </c>
      <c r="CD233" s="54">
        <v>46251</v>
      </c>
      <c r="CE233" s="54">
        <v>47637</v>
      </c>
      <c r="CF233" s="54">
        <v>49065</v>
      </c>
      <c r="CG233" s="54">
        <v>50535</v>
      </c>
      <c r="CH233" s="54">
        <v>52050</v>
      </c>
      <c r="CI233" s="54">
        <v>53609</v>
      </c>
      <c r="CJ233" s="54">
        <v>55216</v>
      </c>
      <c r="CK233" s="54">
        <v>56870</v>
      </c>
      <c r="CL233" s="54">
        <v>58573</v>
      </c>
      <c r="CM233" s="54">
        <v>60327</v>
      </c>
      <c r="CN233" s="54">
        <v>62134</v>
      </c>
      <c r="CO233" s="54">
        <v>63994</v>
      </c>
      <c r="CP233" s="54">
        <v>65909</v>
      </c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</row>
    <row r="234" spans="1:106">
      <c r="A234" s="54">
        <v>13</v>
      </c>
      <c r="B234" s="54">
        <v>420</v>
      </c>
      <c r="C234" s="54">
        <v>1081</v>
      </c>
      <c r="D234" s="54">
        <v>2017</v>
      </c>
      <c r="E234" s="54">
        <v>3401</v>
      </c>
      <c r="F234" s="54">
        <v>4932</v>
      </c>
      <c r="G234" s="54">
        <v>5077</v>
      </c>
      <c r="H234" s="54">
        <v>5226</v>
      </c>
      <c r="I234" s="54">
        <v>5380</v>
      </c>
      <c r="J234" s="54">
        <v>5538</v>
      </c>
      <c r="K234" s="54">
        <v>5702</v>
      </c>
      <c r="L234" s="54">
        <v>5870</v>
      </c>
      <c r="M234" s="54">
        <v>6044</v>
      </c>
      <c r="N234" s="54">
        <v>6223</v>
      </c>
      <c r="O234" s="54">
        <v>6407</v>
      </c>
      <c r="P234" s="54">
        <v>6597</v>
      </c>
      <c r="Q234" s="54">
        <v>6793</v>
      </c>
      <c r="R234" s="54">
        <v>6995</v>
      </c>
      <c r="S234" s="54">
        <v>7203</v>
      </c>
      <c r="T234" s="54">
        <v>7418</v>
      </c>
      <c r="U234" s="54">
        <v>7639</v>
      </c>
      <c r="V234" s="54">
        <v>7867</v>
      </c>
      <c r="W234" s="54">
        <v>8103</v>
      </c>
      <c r="X234" s="54">
        <v>8345</v>
      </c>
      <c r="Y234" s="54">
        <v>8594</v>
      </c>
      <c r="Z234" s="54">
        <v>8851</v>
      </c>
      <c r="AA234" s="54">
        <v>9116</v>
      </c>
      <c r="AB234" s="54">
        <v>9388</v>
      </c>
      <c r="AC234" s="54">
        <v>9669</v>
      </c>
      <c r="AD234" s="54">
        <v>9958</v>
      </c>
      <c r="AE234" s="54">
        <v>10256</v>
      </c>
      <c r="AF234" s="54">
        <v>10563</v>
      </c>
      <c r="AG234" s="54">
        <v>10879</v>
      </c>
      <c r="AH234" s="54">
        <v>11205</v>
      </c>
      <c r="AI234" s="54">
        <v>11540</v>
      </c>
      <c r="AJ234" s="54">
        <v>11885</v>
      </c>
      <c r="AK234" s="54">
        <v>12241</v>
      </c>
      <c r="AL234" s="54">
        <v>12607</v>
      </c>
      <c r="AM234" s="54">
        <v>12985</v>
      </c>
      <c r="AN234" s="54">
        <v>13373</v>
      </c>
      <c r="AO234" s="54">
        <v>13774</v>
      </c>
      <c r="AP234" s="54">
        <v>14186</v>
      </c>
      <c r="AQ234" s="54">
        <v>14611</v>
      </c>
      <c r="AR234" s="54">
        <v>15048</v>
      </c>
      <c r="AS234" s="54">
        <v>15499</v>
      </c>
      <c r="AT234" s="54">
        <v>15963</v>
      </c>
      <c r="AU234" s="54">
        <v>16441</v>
      </c>
      <c r="AV234" s="54">
        <v>16933</v>
      </c>
      <c r="AW234" s="54">
        <v>17440</v>
      </c>
      <c r="AX234" s="54">
        <v>17963</v>
      </c>
      <c r="AY234" s="54">
        <v>18501</v>
      </c>
      <c r="AZ234" s="54">
        <v>19055</v>
      </c>
      <c r="BA234" s="54">
        <v>19626</v>
      </c>
      <c r="BB234" s="54">
        <v>20213</v>
      </c>
      <c r="BC234" s="54">
        <v>20819</v>
      </c>
      <c r="BD234" s="54">
        <v>21443</v>
      </c>
      <c r="BE234" s="54">
        <v>22085</v>
      </c>
      <c r="BF234" s="54">
        <v>22747</v>
      </c>
      <c r="BG234" s="54">
        <v>23428</v>
      </c>
      <c r="BH234" s="54">
        <v>24130</v>
      </c>
      <c r="BI234" s="54">
        <v>24853</v>
      </c>
      <c r="BJ234" s="54">
        <v>25598</v>
      </c>
      <c r="BK234" s="54">
        <v>26365</v>
      </c>
      <c r="BL234" s="54">
        <v>27155</v>
      </c>
      <c r="BM234" s="54">
        <v>27970</v>
      </c>
      <c r="BN234" s="54">
        <v>28809</v>
      </c>
      <c r="BO234" s="54">
        <v>29673</v>
      </c>
      <c r="BP234" s="54">
        <v>30563</v>
      </c>
      <c r="BQ234" s="54">
        <v>31480</v>
      </c>
      <c r="BR234" s="54">
        <v>32424</v>
      </c>
      <c r="BS234" s="54">
        <v>33396</v>
      </c>
      <c r="BT234" s="54">
        <v>34398</v>
      </c>
      <c r="BU234" s="54">
        <v>35430</v>
      </c>
      <c r="BV234" s="54">
        <v>36492</v>
      </c>
      <c r="BW234" s="54">
        <v>37586</v>
      </c>
      <c r="BX234" s="54">
        <v>38713</v>
      </c>
      <c r="BY234" s="54">
        <v>39874</v>
      </c>
      <c r="BZ234" s="54">
        <v>41070</v>
      </c>
      <c r="CA234" s="54">
        <v>42301</v>
      </c>
      <c r="CB234" s="54">
        <v>43569</v>
      </c>
      <c r="CC234" s="54">
        <v>44875</v>
      </c>
      <c r="CD234" s="54">
        <v>46220</v>
      </c>
      <c r="CE234" s="54">
        <v>47606</v>
      </c>
      <c r="CF234" s="54">
        <v>49032</v>
      </c>
      <c r="CG234" s="54">
        <v>50502</v>
      </c>
      <c r="CH234" s="54">
        <v>52015</v>
      </c>
      <c r="CI234" s="54">
        <v>53573</v>
      </c>
      <c r="CJ234" s="54">
        <v>55178</v>
      </c>
      <c r="CK234" s="54">
        <v>56831</v>
      </c>
      <c r="CL234" s="54">
        <v>58533</v>
      </c>
      <c r="CM234" s="54">
        <v>60286</v>
      </c>
      <c r="CN234" s="54">
        <v>62091</v>
      </c>
      <c r="CO234" s="54">
        <v>63949</v>
      </c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</row>
    <row r="235" spans="1:106">
      <c r="A235" s="54">
        <v>14</v>
      </c>
      <c r="B235" s="54">
        <v>420</v>
      </c>
      <c r="C235" s="54">
        <v>1081</v>
      </c>
      <c r="D235" s="54">
        <v>2017</v>
      </c>
      <c r="E235" s="54">
        <v>3401</v>
      </c>
      <c r="F235" s="54">
        <v>4929</v>
      </c>
      <c r="G235" s="54">
        <v>5073</v>
      </c>
      <c r="H235" s="54">
        <v>5223</v>
      </c>
      <c r="I235" s="54">
        <v>5376</v>
      </c>
      <c r="J235" s="54">
        <v>5535</v>
      </c>
      <c r="K235" s="54">
        <v>5698</v>
      </c>
      <c r="L235" s="54">
        <v>5866</v>
      </c>
      <c r="M235" s="54">
        <v>6040</v>
      </c>
      <c r="N235" s="54">
        <v>6219</v>
      </c>
      <c r="O235" s="54">
        <v>6403</v>
      </c>
      <c r="P235" s="54">
        <v>6593</v>
      </c>
      <c r="Q235" s="54">
        <v>6789</v>
      </c>
      <c r="R235" s="54">
        <v>6990</v>
      </c>
      <c r="S235" s="54">
        <v>7198</v>
      </c>
      <c r="T235" s="54">
        <v>7413</v>
      </c>
      <c r="U235" s="54">
        <v>7634</v>
      </c>
      <c r="V235" s="54">
        <v>7862</v>
      </c>
      <c r="W235" s="54">
        <v>8097</v>
      </c>
      <c r="X235" s="54">
        <v>8339</v>
      </c>
      <c r="Y235" s="54">
        <v>8588</v>
      </c>
      <c r="Z235" s="54">
        <v>8845</v>
      </c>
      <c r="AA235" s="54">
        <v>9110</v>
      </c>
      <c r="AB235" s="54">
        <v>9382</v>
      </c>
      <c r="AC235" s="54">
        <v>9663</v>
      </c>
      <c r="AD235" s="54">
        <v>9952</v>
      </c>
      <c r="AE235" s="54">
        <v>10249</v>
      </c>
      <c r="AF235" s="54">
        <v>10556</v>
      </c>
      <c r="AG235" s="54">
        <v>10872</v>
      </c>
      <c r="AH235" s="54">
        <v>11197</v>
      </c>
      <c r="AI235" s="54">
        <v>11532</v>
      </c>
      <c r="AJ235" s="54">
        <v>11877</v>
      </c>
      <c r="AK235" s="54">
        <v>12232</v>
      </c>
      <c r="AL235" s="54">
        <v>12599</v>
      </c>
      <c r="AM235" s="54">
        <v>12976</v>
      </c>
      <c r="AN235" s="54">
        <v>13364</v>
      </c>
      <c r="AO235" s="54">
        <v>13764</v>
      </c>
      <c r="AP235" s="54">
        <v>14176</v>
      </c>
      <c r="AQ235" s="54">
        <v>14601</v>
      </c>
      <c r="AR235" s="54">
        <v>15038</v>
      </c>
      <c r="AS235" s="54">
        <v>15488</v>
      </c>
      <c r="AT235" s="54">
        <v>15952</v>
      </c>
      <c r="AU235" s="54">
        <v>16429</v>
      </c>
      <c r="AV235" s="54">
        <v>16921</v>
      </c>
      <c r="AW235" s="54">
        <v>17428</v>
      </c>
      <c r="AX235" s="54">
        <v>17950</v>
      </c>
      <c r="AY235" s="54">
        <v>18488</v>
      </c>
      <c r="AZ235" s="54">
        <v>19042</v>
      </c>
      <c r="BA235" s="54">
        <v>19612</v>
      </c>
      <c r="BB235" s="54">
        <v>20199</v>
      </c>
      <c r="BC235" s="54">
        <v>20804</v>
      </c>
      <c r="BD235" s="54">
        <v>21428</v>
      </c>
      <c r="BE235" s="54">
        <v>22070</v>
      </c>
      <c r="BF235" s="54">
        <v>22731</v>
      </c>
      <c r="BG235" s="54">
        <v>23412</v>
      </c>
      <c r="BH235" s="54">
        <v>24113</v>
      </c>
      <c r="BI235" s="54">
        <v>24836</v>
      </c>
      <c r="BJ235" s="54">
        <v>25580</v>
      </c>
      <c r="BK235" s="54">
        <v>26347</v>
      </c>
      <c r="BL235" s="54">
        <v>27137</v>
      </c>
      <c r="BM235" s="54">
        <v>27951</v>
      </c>
      <c r="BN235" s="54">
        <v>28790</v>
      </c>
      <c r="BO235" s="54">
        <v>29653</v>
      </c>
      <c r="BP235" s="54">
        <v>30543</v>
      </c>
      <c r="BQ235" s="54">
        <v>31459</v>
      </c>
      <c r="BR235" s="54">
        <v>32402</v>
      </c>
      <c r="BS235" s="54">
        <v>33374</v>
      </c>
      <c r="BT235" s="54">
        <v>34375</v>
      </c>
      <c r="BU235" s="54">
        <v>35406</v>
      </c>
      <c r="BV235" s="54">
        <v>36467</v>
      </c>
      <c r="BW235" s="54">
        <v>37561</v>
      </c>
      <c r="BX235" s="54">
        <v>38687</v>
      </c>
      <c r="BY235" s="54">
        <v>39847</v>
      </c>
      <c r="BZ235" s="54">
        <v>41042</v>
      </c>
      <c r="CA235" s="54">
        <v>42272</v>
      </c>
      <c r="CB235" s="54">
        <v>43539</v>
      </c>
      <c r="CC235" s="54">
        <v>44844</v>
      </c>
      <c r="CD235" s="54">
        <v>46188</v>
      </c>
      <c r="CE235" s="54">
        <v>47573</v>
      </c>
      <c r="CF235" s="54">
        <v>48998</v>
      </c>
      <c r="CG235" s="54">
        <v>50467</v>
      </c>
      <c r="CH235" s="54">
        <v>51979</v>
      </c>
      <c r="CI235" s="54">
        <v>53536</v>
      </c>
      <c r="CJ235" s="54">
        <v>55139</v>
      </c>
      <c r="CK235" s="54">
        <v>56791</v>
      </c>
      <c r="CL235" s="54">
        <v>58491</v>
      </c>
      <c r="CM235" s="54">
        <v>60242</v>
      </c>
      <c r="CN235" s="54">
        <v>62045</v>
      </c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</row>
    <row r="236" spans="1:106">
      <c r="A236" s="54">
        <v>15</v>
      </c>
      <c r="B236" s="54">
        <v>420</v>
      </c>
      <c r="C236" s="54">
        <v>1081</v>
      </c>
      <c r="D236" s="54">
        <v>2017</v>
      </c>
      <c r="E236" s="54">
        <v>3398</v>
      </c>
      <c r="F236" s="54">
        <v>4926</v>
      </c>
      <c r="G236" s="54">
        <v>5071</v>
      </c>
      <c r="H236" s="54">
        <v>5220</v>
      </c>
      <c r="I236" s="54">
        <v>5374</v>
      </c>
      <c r="J236" s="54">
        <v>5532</v>
      </c>
      <c r="K236" s="54">
        <v>5695</v>
      </c>
      <c r="L236" s="54">
        <v>5863</v>
      </c>
      <c r="M236" s="54">
        <v>6037</v>
      </c>
      <c r="N236" s="54">
        <v>6215</v>
      </c>
      <c r="O236" s="54">
        <v>6400</v>
      </c>
      <c r="P236" s="54">
        <v>6589</v>
      </c>
      <c r="Q236" s="54">
        <v>6785</v>
      </c>
      <c r="R236" s="54">
        <v>6987</v>
      </c>
      <c r="S236" s="54">
        <v>7195</v>
      </c>
      <c r="T236" s="54">
        <v>7409</v>
      </c>
      <c r="U236" s="54">
        <v>7630</v>
      </c>
      <c r="V236" s="54">
        <v>7858</v>
      </c>
      <c r="W236" s="54">
        <v>8093</v>
      </c>
      <c r="X236" s="54">
        <v>8335</v>
      </c>
      <c r="Y236" s="54">
        <v>8584</v>
      </c>
      <c r="Z236" s="54">
        <v>8840</v>
      </c>
      <c r="AA236" s="54">
        <v>9105</v>
      </c>
      <c r="AB236" s="54">
        <v>9377</v>
      </c>
      <c r="AC236" s="54">
        <v>9658</v>
      </c>
      <c r="AD236" s="54">
        <v>9946</v>
      </c>
      <c r="AE236" s="54">
        <v>10244</v>
      </c>
      <c r="AF236" s="54">
        <v>10550</v>
      </c>
      <c r="AG236" s="54">
        <v>10866</v>
      </c>
      <c r="AH236" s="54">
        <v>11191</v>
      </c>
      <c r="AI236" s="54">
        <v>11526</v>
      </c>
      <c r="AJ236" s="54">
        <v>11871</v>
      </c>
      <c r="AK236" s="54">
        <v>12226</v>
      </c>
      <c r="AL236" s="54">
        <v>12592</v>
      </c>
      <c r="AM236" s="54">
        <v>12969</v>
      </c>
      <c r="AN236" s="54">
        <v>13357</v>
      </c>
      <c r="AO236" s="54">
        <v>13757</v>
      </c>
      <c r="AP236" s="54">
        <v>14169</v>
      </c>
      <c r="AQ236" s="54">
        <v>14593</v>
      </c>
      <c r="AR236" s="54">
        <v>15030</v>
      </c>
      <c r="AS236" s="54">
        <v>15480</v>
      </c>
      <c r="AT236" s="54">
        <v>15943</v>
      </c>
      <c r="AU236" s="54">
        <v>16421</v>
      </c>
      <c r="AV236" s="54">
        <v>16913</v>
      </c>
      <c r="AW236" s="54">
        <v>17419</v>
      </c>
      <c r="AX236" s="54">
        <v>17941</v>
      </c>
      <c r="AY236" s="54">
        <v>18478</v>
      </c>
      <c r="AZ236" s="54">
        <v>19032</v>
      </c>
      <c r="BA236" s="54">
        <v>19602</v>
      </c>
      <c r="BB236" s="54">
        <v>20189</v>
      </c>
      <c r="BC236" s="54">
        <v>20794</v>
      </c>
      <c r="BD236" s="54">
        <v>21416</v>
      </c>
      <c r="BE236" s="54">
        <v>22058</v>
      </c>
      <c r="BF236" s="54">
        <v>22719</v>
      </c>
      <c r="BG236" s="54">
        <v>23400</v>
      </c>
      <c r="BH236" s="54">
        <v>24101</v>
      </c>
      <c r="BI236" s="54">
        <v>24823</v>
      </c>
      <c r="BJ236" s="54">
        <v>25567</v>
      </c>
      <c r="BK236" s="54">
        <v>26334</v>
      </c>
      <c r="BL236" s="54">
        <v>27124</v>
      </c>
      <c r="BM236" s="54">
        <v>27938</v>
      </c>
      <c r="BN236" s="54">
        <v>28776</v>
      </c>
      <c r="BO236" s="54">
        <v>29639</v>
      </c>
      <c r="BP236" s="54">
        <v>30528</v>
      </c>
      <c r="BQ236" s="54">
        <v>31443</v>
      </c>
      <c r="BR236" s="54">
        <v>32386</v>
      </c>
      <c r="BS236" s="54">
        <v>33357</v>
      </c>
      <c r="BT236" s="54">
        <v>34358</v>
      </c>
      <c r="BU236" s="54">
        <v>35388</v>
      </c>
      <c r="BV236" s="54">
        <v>36449</v>
      </c>
      <c r="BW236" s="54">
        <v>37542</v>
      </c>
      <c r="BX236" s="54">
        <v>38668</v>
      </c>
      <c r="BY236" s="54">
        <v>39827</v>
      </c>
      <c r="BZ236" s="54">
        <v>41021</v>
      </c>
      <c r="CA236" s="54">
        <v>42251</v>
      </c>
      <c r="CB236" s="54">
        <v>43517</v>
      </c>
      <c r="CC236" s="54">
        <v>44821</v>
      </c>
      <c r="CD236" s="54">
        <v>46165</v>
      </c>
      <c r="CE236" s="54">
        <v>47548</v>
      </c>
      <c r="CF236" s="54">
        <v>48973</v>
      </c>
      <c r="CG236" s="54">
        <v>50440</v>
      </c>
      <c r="CH236" s="54">
        <v>51951</v>
      </c>
      <c r="CI236" s="54">
        <v>53507</v>
      </c>
      <c r="CJ236" s="54">
        <v>55110</v>
      </c>
      <c r="CK236" s="54">
        <v>56760</v>
      </c>
      <c r="CL236" s="54">
        <v>58459</v>
      </c>
      <c r="CM236" s="54">
        <v>60209</v>
      </c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</row>
    <row r="237" spans="1:106">
      <c r="A237" s="54">
        <v>16</v>
      </c>
      <c r="B237" s="54">
        <v>420</v>
      </c>
      <c r="C237" s="54">
        <v>1081</v>
      </c>
      <c r="D237" s="54">
        <v>2015</v>
      </c>
      <c r="E237" s="54">
        <v>3396</v>
      </c>
      <c r="F237" s="54">
        <v>4925</v>
      </c>
      <c r="G237" s="54">
        <v>5070</v>
      </c>
      <c r="H237" s="54">
        <v>5219</v>
      </c>
      <c r="I237" s="54">
        <v>5372</v>
      </c>
      <c r="J237" s="54">
        <v>5530</v>
      </c>
      <c r="K237" s="54">
        <v>5693</v>
      </c>
      <c r="L237" s="54">
        <v>5862</v>
      </c>
      <c r="M237" s="54">
        <v>6035</v>
      </c>
      <c r="N237" s="54">
        <v>6213</v>
      </c>
      <c r="O237" s="54">
        <v>6398</v>
      </c>
      <c r="P237" s="54">
        <v>6587</v>
      </c>
      <c r="Q237" s="54">
        <v>6783</v>
      </c>
      <c r="R237" s="54">
        <v>6985</v>
      </c>
      <c r="S237" s="54">
        <v>7192</v>
      </c>
      <c r="T237" s="54">
        <v>7407</v>
      </c>
      <c r="U237" s="54">
        <v>7628</v>
      </c>
      <c r="V237" s="54">
        <v>7855</v>
      </c>
      <c r="W237" s="54">
        <v>8090</v>
      </c>
      <c r="X237" s="54">
        <v>8332</v>
      </c>
      <c r="Y237" s="54">
        <v>8581</v>
      </c>
      <c r="Z237" s="54">
        <v>8838</v>
      </c>
      <c r="AA237" s="54">
        <v>9102</v>
      </c>
      <c r="AB237" s="54">
        <v>9374</v>
      </c>
      <c r="AC237" s="54">
        <v>9654</v>
      </c>
      <c r="AD237" s="54">
        <v>9943</v>
      </c>
      <c r="AE237" s="54">
        <v>10241</v>
      </c>
      <c r="AF237" s="54">
        <v>10547</v>
      </c>
      <c r="AG237" s="54">
        <v>10862</v>
      </c>
      <c r="AH237" s="54">
        <v>11187</v>
      </c>
      <c r="AI237" s="54">
        <v>11522</v>
      </c>
      <c r="AJ237" s="54">
        <v>11867</v>
      </c>
      <c r="AK237" s="54">
        <v>12222</v>
      </c>
      <c r="AL237" s="54">
        <v>12588</v>
      </c>
      <c r="AM237" s="54">
        <v>12965</v>
      </c>
      <c r="AN237" s="54">
        <v>13353</v>
      </c>
      <c r="AO237" s="54">
        <v>13752</v>
      </c>
      <c r="AP237" s="54">
        <v>14164</v>
      </c>
      <c r="AQ237" s="54">
        <v>14588</v>
      </c>
      <c r="AR237" s="54">
        <v>15025</v>
      </c>
      <c r="AS237" s="54">
        <v>15475</v>
      </c>
      <c r="AT237" s="54">
        <v>15938</v>
      </c>
      <c r="AU237" s="54">
        <v>16415</v>
      </c>
      <c r="AV237" s="54">
        <v>16907</v>
      </c>
      <c r="AW237" s="54">
        <v>17413</v>
      </c>
      <c r="AX237" s="54">
        <v>17935</v>
      </c>
      <c r="AY237" s="54">
        <v>18472</v>
      </c>
      <c r="AZ237" s="54">
        <v>19025</v>
      </c>
      <c r="BA237" s="54">
        <v>19595</v>
      </c>
      <c r="BB237" s="54">
        <v>20182</v>
      </c>
      <c r="BC237" s="54">
        <v>20787</v>
      </c>
      <c r="BD237" s="54">
        <v>21409</v>
      </c>
      <c r="BE237" s="54">
        <v>22051</v>
      </c>
      <c r="BF237" s="54">
        <v>22711</v>
      </c>
      <c r="BG237" s="54">
        <v>23392</v>
      </c>
      <c r="BH237" s="54">
        <v>24092</v>
      </c>
      <c r="BI237" s="54">
        <v>24815</v>
      </c>
      <c r="BJ237" s="54">
        <v>25560</v>
      </c>
      <c r="BK237" s="54">
        <v>26326</v>
      </c>
      <c r="BL237" s="54">
        <v>27116</v>
      </c>
      <c r="BM237" s="54">
        <v>27929</v>
      </c>
      <c r="BN237" s="54">
        <v>28767</v>
      </c>
      <c r="BO237" s="54">
        <v>29630</v>
      </c>
      <c r="BP237" s="54">
        <v>30518</v>
      </c>
      <c r="BQ237" s="54">
        <v>31434</v>
      </c>
      <c r="BR237" s="54">
        <v>32376</v>
      </c>
      <c r="BS237" s="54">
        <v>33347</v>
      </c>
      <c r="BT237" s="54">
        <v>34347</v>
      </c>
      <c r="BU237" s="54">
        <v>35377</v>
      </c>
      <c r="BV237" s="54">
        <v>36438</v>
      </c>
      <c r="BW237" s="54">
        <v>37530</v>
      </c>
      <c r="BX237" s="54">
        <v>38655</v>
      </c>
      <c r="BY237" s="54">
        <v>39814</v>
      </c>
      <c r="BZ237" s="54">
        <v>41008</v>
      </c>
      <c r="CA237" s="54">
        <v>42237</v>
      </c>
      <c r="CB237" s="54">
        <v>43503</v>
      </c>
      <c r="CC237" s="54">
        <v>44807</v>
      </c>
      <c r="CD237" s="54">
        <v>46149</v>
      </c>
      <c r="CE237" s="54">
        <v>47532</v>
      </c>
      <c r="CF237" s="54">
        <v>48956</v>
      </c>
      <c r="CG237" s="54">
        <v>50423</v>
      </c>
      <c r="CH237" s="54">
        <v>51933</v>
      </c>
      <c r="CI237" s="54">
        <v>53489</v>
      </c>
      <c r="CJ237" s="54">
        <v>55090</v>
      </c>
      <c r="CK237" s="54">
        <v>56740</v>
      </c>
      <c r="CL237" s="54">
        <v>58438</v>
      </c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</row>
    <row r="238" spans="1:106">
      <c r="A238" s="54">
        <v>17</v>
      </c>
      <c r="B238" s="54">
        <v>420</v>
      </c>
      <c r="C238" s="54">
        <v>1079</v>
      </c>
      <c r="D238" s="54">
        <v>2014</v>
      </c>
      <c r="E238" s="54">
        <v>3395</v>
      </c>
      <c r="F238" s="54">
        <v>4925</v>
      </c>
      <c r="G238" s="54">
        <v>5069</v>
      </c>
      <c r="H238" s="54">
        <v>5218</v>
      </c>
      <c r="I238" s="54">
        <v>5372</v>
      </c>
      <c r="J238" s="54">
        <v>5530</v>
      </c>
      <c r="K238" s="54">
        <v>5693</v>
      </c>
      <c r="L238" s="54">
        <v>5861</v>
      </c>
      <c r="M238" s="54">
        <v>6034</v>
      </c>
      <c r="N238" s="54">
        <v>6213</v>
      </c>
      <c r="O238" s="54">
        <v>6397</v>
      </c>
      <c r="P238" s="54">
        <v>6587</v>
      </c>
      <c r="Q238" s="54">
        <v>6782</v>
      </c>
      <c r="R238" s="54">
        <v>6984</v>
      </c>
      <c r="S238" s="54">
        <v>7192</v>
      </c>
      <c r="T238" s="54">
        <v>7406</v>
      </c>
      <c r="U238" s="54">
        <v>7627</v>
      </c>
      <c r="V238" s="54">
        <v>7854</v>
      </c>
      <c r="W238" s="54">
        <v>8089</v>
      </c>
      <c r="X238" s="54">
        <v>8331</v>
      </c>
      <c r="Y238" s="54">
        <v>8580</v>
      </c>
      <c r="Z238" s="54">
        <v>8836</v>
      </c>
      <c r="AA238" s="54">
        <v>9101</v>
      </c>
      <c r="AB238" s="54">
        <v>9373</v>
      </c>
      <c r="AC238" s="54">
        <v>9653</v>
      </c>
      <c r="AD238" s="54">
        <v>9942</v>
      </c>
      <c r="AE238" s="54">
        <v>10239</v>
      </c>
      <c r="AF238" s="54">
        <v>10545</v>
      </c>
      <c r="AG238" s="54">
        <v>10861</v>
      </c>
      <c r="AH238" s="54">
        <v>11186</v>
      </c>
      <c r="AI238" s="54">
        <v>11521</v>
      </c>
      <c r="AJ238" s="54">
        <v>11865</v>
      </c>
      <c r="AK238" s="54">
        <v>12220</v>
      </c>
      <c r="AL238" s="54">
        <v>12586</v>
      </c>
      <c r="AM238" s="54">
        <v>12963</v>
      </c>
      <c r="AN238" s="54">
        <v>13351</v>
      </c>
      <c r="AO238" s="54">
        <v>13750</v>
      </c>
      <c r="AP238" s="54">
        <v>14162</v>
      </c>
      <c r="AQ238" s="54">
        <v>14586</v>
      </c>
      <c r="AR238" s="54">
        <v>15023</v>
      </c>
      <c r="AS238" s="54">
        <v>15473</v>
      </c>
      <c r="AT238" s="54">
        <v>15936</v>
      </c>
      <c r="AU238" s="54">
        <v>16413</v>
      </c>
      <c r="AV238" s="54">
        <v>16905</v>
      </c>
      <c r="AW238" s="54">
        <v>17411</v>
      </c>
      <c r="AX238" s="54">
        <v>17932</v>
      </c>
      <c r="AY238" s="54">
        <v>18469</v>
      </c>
      <c r="AZ238" s="54">
        <v>19023</v>
      </c>
      <c r="BA238" s="54">
        <v>19592</v>
      </c>
      <c r="BB238" s="54">
        <v>20179</v>
      </c>
      <c r="BC238" s="54">
        <v>20784</v>
      </c>
      <c r="BD238" s="54">
        <v>21406</v>
      </c>
      <c r="BE238" s="54">
        <v>22048</v>
      </c>
      <c r="BF238" s="54">
        <v>22708</v>
      </c>
      <c r="BG238" s="54">
        <v>23388</v>
      </c>
      <c r="BH238" s="54">
        <v>24090</v>
      </c>
      <c r="BI238" s="54">
        <v>24812</v>
      </c>
      <c r="BJ238" s="54">
        <v>25557</v>
      </c>
      <c r="BK238" s="54">
        <v>26323</v>
      </c>
      <c r="BL238" s="54">
        <v>27113</v>
      </c>
      <c r="BM238" s="54">
        <v>27926</v>
      </c>
      <c r="BN238" s="54">
        <v>28764</v>
      </c>
      <c r="BO238" s="54">
        <v>29626</v>
      </c>
      <c r="BP238" s="54">
        <v>30515</v>
      </c>
      <c r="BQ238" s="54">
        <v>31430</v>
      </c>
      <c r="BR238" s="54">
        <v>32373</v>
      </c>
      <c r="BS238" s="54">
        <v>33343</v>
      </c>
      <c r="BT238" s="54">
        <v>34343</v>
      </c>
      <c r="BU238" s="54">
        <v>35373</v>
      </c>
      <c r="BV238" s="54">
        <v>36433</v>
      </c>
      <c r="BW238" s="54">
        <v>37526</v>
      </c>
      <c r="BX238" s="54">
        <v>38651</v>
      </c>
      <c r="BY238" s="54">
        <v>39809</v>
      </c>
      <c r="BZ238" s="54">
        <v>41003</v>
      </c>
      <c r="CA238" s="54">
        <v>42232</v>
      </c>
      <c r="CB238" s="54">
        <v>43497</v>
      </c>
      <c r="CC238" s="54">
        <v>44801</v>
      </c>
      <c r="CD238" s="54">
        <v>46143</v>
      </c>
      <c r="CE238" s="54">
        <v>47526</v>
      </c>
      <c r="CF238" s="54">
        <v>48949</v>
      </c>
      <c r="CG238" s="54">
        <v>50416</v>
      </c>
      <c r="CH238" s="54">
        <v>51925</v>
      </c>
      <c r="CI238" s="54">
        <v>53480</v>
      </c>
      <c r="CJ238" s="54">
        <v>55081</v>
      </c>
      <c r="CK238" s="54">
        <v>56730</v>
      </c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</row>
    <row r="239" spans="1:106">
      <c r="A239" s="54">
        <v>18</v>
      </c>
      <c r="B239" s="54">
        <v>419</v>
      </c>
      <c r="C239" s="54">
        <v>1079</v>
      </c>
      <c r="D239" s="54">
        <v>2013</v>
      </c>
      <c r="E239" s="54">
        <v>3395</v>
      </c>
      <c r="F239" s="54">
        <v>4925</v>
      </c>
      <c r="G239" s="54">
        <v>5070</v>
      </c>
      <c r="H239" s="54">
        <v>5219</v>
      </c>
      <c r="I239" s="54">
        <v>5372</v>
      </c>
      <c r="J239" s="54">
        <v>5531</v>
      </c>
      <c r="K239" s="54">
        <v>5694</v>
      </c>
      <c r="L239" s="54">
        <v>5862</v>
      </c>
      <c r="M239" s="54">
        <v>6035</v>
      </c>
      <c r="N239" s="54">
        <v>6214</v>
      </c>
      <c r="O239" s="54">
        <v>6398</v>
      </c>
      <c r="P239" s="54">
        <v>6587</v>
      </c>
      <c r="Q239" s="54">
        <v>6783</v>
      </c>
      <c r="R239" s="54">
        <v>6985</v>
      </c>
      <c r="S239" s="54">
        <v>7192</v>
      </c>
      <c r="T239" s="54">
        <v>7407</v>
      </c>
      <c r="U239" s="54">
        <v>7627</v>
      </c>
      <c r="V239" s="54">
        <v>7855</v>
      </c>
      <c r="W239" s="54">
        <v>8090</v>
      </c>
      <c r="X239" s="54">
        <v>8332</v>
      </c>
      <c r="Y239" s="54">
        <v>8581</v>
      </c>
      <c r="Z239" s="54">
        <v>8837</v>
      </c>
      <c r="AA239" s="54">
        <v>9102</v>
      </c>
      <c r="AB239" s="54">
        <v>9374</v>
      </c>
      <c r="AC239" s="54">
        <v>9654</v>
      </c>
      <c r="AD239" s="54">
        <v>9943</v>
      </c>
      <c r="AE239" s="54">
        <v>10240</v>
      </c>
      <c r="AF239" s="54">
        <v>10547</v>
      </c>
      <c r="AG239" s="54">
        <v>10862</v>
      </c>
      <c r="AH239" s="54">
        <v>11187</v>
      </c>
      <c r="AI239" s="54">
        <v>11522</v>
      </c>
      <c r="AJ239" s="54">
        <v>11867</v>
      </c>
      <c r="AK239" s="54">
        <v>12222</v>
      </c>
      <c r="AL239" s="54">
        <v>12588</v>
      </c>
      <c r="AM239" s="54">
        <v>12964</v>
      </c>
      <c r="AN239" s="54">
        <v>13352</v>
      </c>
      <c r="AO239" s="54">
        <v>13752</v>
      </c>
      <c r="AP239" s="54">
        <v>14164</v>
      </c>
      <c r="AQ239" s="54">
        <v>14588</v>
      </c>
      <c r="AR239" s="54">
        <v>15025</v>
      </c>
      <c r="AS239" s="54">
        <v>15474</v>
      </c>
      <c r="AT239" s="54">
        <v>15938</v>
      </c>
      <c r="AU239" s="54">
        <v>16415</v>
      </c>
      <c r="AV239" s="54">
        <v>16907</v>
      </c>
      <c r="AW239" s="54">
        <v>17413</v>
      </c>
      <c r="AX239" s="54">
        <v>17934</v>
      </c>
      <c r="AY239" s="54">
        <v>18472</v>
      </c>
      <c r="AZ239" s="54">
        <v>19025</v>
      </c>
      <c r="BA239" s="54">
        <v>19595</v>
      </c>
      <c r="BB239" s="54">
        <v>20182</v>
      </c>
      <c r="BC239" s="54">
        <v>20786</v>
      </c>
      <c r="BD239" s="54">
        <v>21409</v>
      </c>
      <c r="BE239" s="54">
        <v>22050</v>
      </c>
      <c r="BF239" s="54">
        <v>22711</v>
      </c>
      <c r="BG239" s="54">
        <v>23392</v>
      </c>
      <c r="BH239" s="54">
        <v>24094</v>
      </c>
      <c r="BI239" s="54">
        <v>24816</v>
      </c>
      <c r="BJ239" s="54">
        <v>25561</v>
      </c>
      <c r="BK239" s="54">
        <v>26327</v>
      </c>
      <c r="BL239" s="54">
        <v>27117</v>
      </c>
      <c r="BM239" s="54">
        <v>27930</v>
      </c>
      <c r="BN239" s="54">
        <v>28768</v>
      </c>
      <c r="BO239" s="54">
        <v>29631</v>
      </c>
      <c r="BP239" s="54">
        <v>30519</v>
      </c>
      <c r="BQ239" s="54">
        <v>31434</v>
      </c>
      <c r="BR239" s="54">
        <v>32377</v>
      </c>
      <c r="BS239" s="54">
        <v>33348</v>
      </c>
      <c r="BT239" s="54">
        <v>34348</v>
      </c>
      <c r="BU239" s="54">
        <v>35378</v>
      </c>
      <c r="BV239" s="54">
        <v>36438</v>
      </c>
      <c r="BW239" s="54">
        <v>37531</v>
      </c>
      <c r="BX239" s="54">
        <v>38656</v>
      </c>
      <c r="BY239" s="54">
        <v>39814</v>
      </c>
      <c r="BZ239" s="54">
        <v>41008</v>
      </c>
      <c r="CA239" s="54">
        <v>42237</v>
      </c>
      <c r="CB239" s="54">
        <v>43503</v>
      </c>
      <c r="CC239" s="54">
        <v>44806</v>
      </c>
      <c r="CD239" s="54">
        <v>46149</v>
      </c>
      <c r="CE239" s="54">
        <v>47531</v>
      </c>
      <c r="CF239" s="54">
        <v>48955</v>
      </c>
      <c r="CG239" s="54">
        <v>50421</v>
      </c>
      <c r="CH239" s="54">
        <v>51931</v>
      </c>
      <c r="CI239" s="54">
        <v>53485</v>
      </c>
      <c r="CJ239" s="54">
        <v>55086</v>
      </c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</row>
    <row r="240" spans="1:106">
      <c r="A240" s="54">
        <v>19</v>
      </c>
      <c r="B240" s="54">
        <v>419</v>
      </c>
      <c r="C240" s="54">
        <v>1079</v>
      </c>
      <c r="D240" s="54">
        <v>2013</v>
      </c>
      <c r="E240" s="54">
        <v>3395</v>
      </c>
      <c r="F240" s="54">
        <v>4925</v>
      </c>
      <c r="G240" s="54">
        <v>5070</v>
      </c>
      <c r="H240" s="54">
        <v>5219</v>
      </c>
      <c r="I240" s="54">
        <v>5372</v>
      </c>
      <c r="J240" s="54">
        <v>5531</v>
      </c>
      <c r="K240" s="54">
        <v>5694</v>
      </c>
      <c r="L240" s="54">
        <v>5862</v>
      </c>
      <c r="M240" s="54">
        <v>6035</v>
      </c>
      <c r="N240" s="54">
        <v>6213</v>
      </c>
      <c r="O240" s="54">
        <v>6397</v>
      </c>
      <c r="P240" s="54">
        <v>6587</v>
      </c>
      <c r="Q240" s="54">
        <v>6783</v>
      </c>
      <c r="R240" s="54">
        <v>6984</v>
      </c>
      <c r="S240" s="54">
        <v>7192</v>
      </c>
      <c r="T240" s="54">
        <v>7406</v>
      </c>
      <c r="U240" s="54">
        <v>7627</v>
      </c>
      <c r="V240" s="54">
        <v>7855</v>
      </c>
      <c r="W240" s="54">
        <v>8089</v>
      </c>
      <c r="X240" s="54">
        <v>8331</v>
      </c>
      <c r="Y240" s="54">
        <v>8580</v>
      </c>
      <c r="Z240" s="54">
        <v>8837</v>
      </c>
      <c r="AA240" s="54">
        <v>9101</v>
      </c>
      <c r="AB240" s="54">
        <v>9373</v>
      </c>
      <c r="AC240" s="54">
        <v>9653</v>
      </c>
      <c r="AD240" s="54">
        <v>9942</v>
      </c>
      <c r="AE240" s="54">
        <v>10239</v>
      </c>
      <c r="AF240" s="54">
        <v>10546</v>
      </c>
      <c r="AG240" s="54">
        <v>10861</v>
      </c>
      <c r="AH240" s="54">
        <v>11186</v>
      </c>
      <c r="AI240" s="54">
        <v>11521</v>
      </c>
      <c r="AJ240" s="54">
        <v>11866</v>
      </c>
      <c r="AK240" s="54">
        <v>12221</v>
      </c>
      <c r="AL240" s="54">
        <v>12587</v>
      </c>
      <c r="AM240" s="54">
        <v>12963</v>
      </c>
      <c r="AN240" s="54">
        <v>13351</v>
      </c>
      <c r="AO240" s="54">
        <v>13751</v>
      </c>
      <c r="AP240" s="54">
        <v>14163</v>
      </c>
      <c r="AQ240" s="54">
        <v>14587</v>
      </c>
      <c r="AR240" s="54">
        <v>15023</v>
      </c>
      <c r="AS240" s="54">
        <v>15473</v>
      </c>
      <c r="AT240" s="54">
        <v>15937</v>
      </c>
      <c r="AU240" s="54">
        <v>16414</v>
      </c>
      <c r="AV240" s="54">
        <v>16905</v>
      </c>
      <c r="AW240" s="54">
        <v>17412</v>
      </c>
      <c r="AX240" s="54">
        <v>17933</v>
      </c>
      <c r="AY240" s="54">
        <v>18470</v>
      </c>
      <c r="AZ240" s="54">
        <v>19023</v>
      </c>
      <c r="BA240" s="54">
        <v>19593</v>
      </c>
      <c r="BB240" s="54">
        <v>20180</v>
      </c>
      <c r="BC240" s="54">
        <v>20784</v>
      </c>
      <c r="BD240" s="54">
        <v>21407</v>
      </c>
      <c r="BE240" s="54">
        <v>22048</v>
      </c>
      <c r="BF240" s="54">
        <v>22710</v>
      </c>
      <c r="BG240" s="54">
        <v>23391</v>
      </c>
      <c r="BH240" s="54">
        <v>24092</v>
      </c>
      <c r="BI240" s="54">
        <v>24815</v>
      </c>
      <c r="BJ240" s="54">
        <v>25559</v>
      </c>
      <c r="BK240" s="54">
        <v>26326</v>
      </c>
      <c r="BL240" s="54">
        <v>27116</v>
      </c>
      <c r="BM240" s="54">
        <v>27929</v>
      </c>
      <c r="BN240" s="54">
        <v>28767</v>
      </c>
      <c r="BO240" s="54">
        <v>29629</v>
      </c>
      <c r="BP240" s="54">
        <v>30518</v>
      </c>
      <c r="BQ240" s="54">
        <v>31433</v>
      </c>
      <c r="BR240" s="54">
        <v>32375</v>
      </c>
      <c r="BS240" s="54">
        <v>33346</v>
      </c>
      <c r="BT240" s="54">
        <v>34346</v>
      </c>
      <c r="BU240" s="54">
        <v>35376</v>
      </c>
      <c r="BV240" s="54">
        <v>36436</v>
      </c>
      <c r="BW240" s="54">
        <v>37528</v>
      </c>
      <c r="BX240" s="54">
        <v>38653</v>
      </c>
      <c r="BY240" s="54">
        <v>39812</v>
      </c>
      <c r="BZ240" s="54">
        <v>41005</v>
      </c>
      <c r="CA240" s="54">
        <v>42234</v>
      </c>
      <c r="CB240" s="54">
        <v>43499</v>
      </c>
      <c r="CC240" s="54">
        <v>44803</v>
      </c>
      <c r="CD240" s="54">
        <v>46145</v>
      </c>
      <c r="CE240" s="54">
        <v>47527</v>
      </c>
      <c r="CF240" s="54">
        <v>48950</v>
      </c>
      <c r="CG240" s="54">
        <v>50416</v>
      </c>
      <c r="CH240" s="54">
        <v>51925</v>
      </c>
      <c r="CI240" s="54">
        <v>53480</v>
      </c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</row>
    <row r="241" spans="1:106">
      <c r="A241" s="54">
        <v>20</v>
      </c>
      <c r="B241" s="54">
        <v>419</v>
      </c>
      <c r="C241" s="54">
        <v>1079</v>
      </c>
      <c r="D241" s="54">
        <v>2013</v>
      </c>
      <c r="E241" s="54">
        <v>3395</v>
      </c>
      <c r="F241" s="54">
        <v>4925</v>
      </c>
      <c r="G241" s="54">
        <v>5070</v>
      </c>
      <c r="H241" s="54">
        <v>5219</v>
      </c>
      <c r="I241" s="54">
        <v>5372</v>
      </c>
      <c r="J241" s="54">
        <v>5530</v>
      </c>
      <c r="K241" s="54">
        <v>5693</v>
      </c>
      <c r="L241" s="54">
        <v>5861</v>
      </c>
      <c r="M241" s="54">
        <v>6035</v>
      </c>
      <c r="N241" s="54">
        <v>6213</v>
      </c>
      <c r="O241" s="54">
        <v>6397</v>
      </c>
      <c r="P241" s="54">
        <v>6587</v>
      </c>
      <c r="Q241" s="54">
        <v>6782</v>
      </c>
      <c r="R241" s="54">
        <v>6984</v>
      </c>
      <c r="S241" s="54">
        <v>7191</v>
      </c>
      <c r="T241" s="54">
        <v>7405</v>
      </c>
      <c r="U241" s="54">
        <v>7626</v>
      </c>
      <c r="V241" s="54">
        <v>7854</v>
      </c>
      <c r="W241" s="54">
        <v>8089</v>
      </c>
      <c r="X241" s="54">
        <v>8330</v>
      </c>
      <c r="Y241" s="54">
        <v>8579</v>
      </c>
      <c r="Z241" s="54">
        <v>8836</v>
      </c>
      <c r="AA241" s="54">
        <v>9100</v>
      </c>
      <c r="AB241" s="54">
        <v>9372</v>
      </c>
      <c r="AC241" s="54">
        <v>9653</v>
      </c>
      <c r="AD241" s="54">
        <v>9941</v>
      </c>
      <c r="AE241" s="54">
        <v>10239</v>
      </c>
      <c r="AF241" s="54">
        <v>10545</v>
      </c>
      <c r="AG241" s="54">
        <v>10860</v>
      </c>
      <c r="AH241" s="54">
        <v>11185</v>
      </c>
      <c r="AI241" s="54">
        <v>11520</v>
      </c>
      <c r="AJ241" s="54">
        <v>11865</v>
      </c>
      <c r="AK241" s="54">
        <v>12220</v>
      </c>
      <c r="AL241" s="54">
        <v>12586</v>
      </c>
      <c r="AM241" s="54">
        <v>12962</v>
      </c>
      <c r="AN241" s="54">
        <v>13350</v>
      </c>
      <c r="AO241" s="54">
        <v>13750</v>
      </c>
      <c r="AP241" s="54">
        <v>14162</v>
      </c>
      <c r="AQ241" s="54">
        <v>14585</v>
      </c>
      <c r="AR241" s="54">
        <v>15022</v>
      </c>
      <c r="AS241" s="54">
        <v>15472</v>
      </c>
      <c r="AT241" s="54">
        <v>15935</v>
      </c>
      <c r="AU241" s="54">
        <v>16412</v>
      </c>
      <c r="AV241" s="54">
        <v>16904</v>
      </c>
      <c r="AW241" s="54">
        <v>17410</v>
      </c>
      <c r="AX241" s="54">
        <v>17931</v>
      </c>
      <c r="AY241" s="54">
        <v>18469</v>
      </c>
      <c r="AZ241" s="54">
        <v>19022</v>
      </c>
      <c r="BA241" s="54">
        <v>19591</v>
      </c>
      <c r="BB241" s="54">
        <v>20178</v>
      </c>
      <c r="BC241" s="54">
        <v>20783</v>
      </c>
      <c r="BD241" s="54">
        <v>21405</v>
      </c>
      <c r="BE241" s="54">
        <v>22047</v>
      </c>
      <c r="BF241" s="54">
        <v>22709</v>
      </c>
      <c r="BG241" s="54">
        <v>23390</v>
      </c>
      <c r="BH241" s="54">
        <v>24091</v>
      </c>
      <c r="BI241" s="54">
        <v>24814</v>
      </c>
      <c r="BJ241" s="54">
        <v>25558</v>
      </c>
      <c r="BK241" s="54">
        <v>26325</v>
      </c>
      <c r="BL241" s="54">
        <v>27114</v>
      </c>
      <c r="BM241" s="54">
        <v>27927</v>
      </c>
      <c r="BN241" s="54">
        <v>28765</v>
      </c>
      <c r="BO241" s="54">
        <v>29628</v>
      </c>
      <c r="BP241" s="54">
        <v>30516</v>
      </c>
      <c r="BQ241" s="54">
        <v>31431</v>
      </c>
      <c r="BR241" s="54">
        <v>32374</v>
      </c>
      <c r="BS241" s="54">
        <v>33344</v>
      </c>
      <c r="BT241" s="54">
        <v>34344</v>
      </c>
      <c r="BU241" s="54">
        <v>35373</v>
      </c>
      <c r="BV241" s="54">
        <v>36434</v>
      </c>
      <c r="BW241" s="54">
        <v>37526</v>
      </c>
      <c r="BX241" s="54">
        <v>38651</v>
      </c>
      <c r="BY241" s="54">
        <v>39809</v>
      </c>
      <c r="BZ241" s="54">
        <v>41002</v>
      </c>
      <c r="CA241" s="54">
        <v>42231</v>
      </c>
      <c r="CB241" s="54">
        <v>43496</v>
      </c>
      <c r="CC241" s="54">
        <v>44799</v>
      </c>
      <c r="CD241" s="54">
        <v>46141</v>
      </c>
      <c r="CE241" s="54">
        <v>47523</v>
      </c>
      <c r="CF241" s="54">
        <v>48946</v>
      </c>
      <c r="CG241" s="54">
        <v>50411</v>
      </c>
      <c r="CH241" s="54">
        <v>51920</v>
      </c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</row>
    <row r="242" spans="1:106">
      <c r="A242" s="54">
        <v>21</v>
      </c>
      <c r="B242" s="54">
        <v>419</v>
      </c>
      <c r="C242" s="54">
        <v>1079</v>
      </c>
      <c r="D242" s="54">
        <v>2013</v>
      </c>
      <c r="E242" s="54">
        <v>3395</v>
      </c>
      <c r="F242" s="54">
        <v>4925</v>
      </c>
      <c r="G242" s="54">
        <v>5070</v>
      </c>
      <c r="H242" s="54">
        <v>5219</v>
      </c>
      <c r="I242" s="54">
        <v>5372</v>
      </c>
      <c r="J242" s="54">
        <v>5530</v>
      </c>
      <c r="K242" s="54">
        <v>5693</v>
      </c>
      <c r="L242" s="54">
        <v>5861</v>
      </c>
      <c r="M242" s="54">
        <v>6034</v>
      </c>
      <c r="N242" s="54">
        <v>6213</v>
      </c>
      <c r="O242" s="54">
        <v>6397</v>
      </c>
      <c r="P242" s="54">
        <v>6586</v>
      </c>
      <c r="Q242" s="54">
        <v>6782</v>
      </c>
      <c r="R242" s="54">
        <v>6983</v>
      </c>
      <c r="S242" s="54">
        <v>7191</v>
      </c>
      <c r="T242" s="54">
        <v>7405</v>
      </c>
      <c r="U242" s="54">
        <v>7625</v>
      </c>
      <c r="V242" s="54">
        <v>7853</v>
      </c>
      <c r="W242" s="54">
        <v>8088</v>
      </c>
      <c r="X242" s="54">
        <v>8330</v>
      </c>
      <c r="Y242" s="54">
        <v>8579</v>
      </c>
      <c r="Z242" s="54">
        <v>8835</v>
      </c>
      <c r="AA242" s="54">
        <v>9100</v>
      </c>
      <c r="AB242" s="54">
        <v>9372</v>
      </c>
      <c r="AC242" s="54">
        <v>9652</v>
      </c>
      <c r="AD242" s="54">
        <v>9941</v>
      </c>
      <c r="AE242" s="54">
        <v>10238</v>
      </c>
      <c r="AF242" s="54">
        <v>10544</v>
      </c>
      <c r="AG242" s="54">
        <v>10860</v>
      </c>
      <c r="AH242" s="54">
        <v>11185</v>
      </c>
      <c r="AI242" s="54">
        <v>11519</v>
      </c>
      <c r="AJ242" s="54">
        <v>11864</v>
      </c>
      <c r="AK242" s="54">
        <v>12219</v>
      </c>
      <c r="AL242" s="54">
        <v>12585</v>
      </c>
      <c r="AM242" s="54">
        <v>12962</v>
      </c>
      <c r="AN242" s="54">
        <v>13349</v>
      </c>
      <c r="AO242" s="54">
        <v>13749</v>
      </c>
      <c r="AP242" s="54">
        <v>14161</v>
      </c>
      <c r="AQ242" s="54">
        <v>14585</v>
      </c>
      <c r="AR242" s="54">
        <v>15021</v>
      </c>
      <c r="AS242" s="54">
        <v>15471</v>
      </c>
      <c r="AT242" s="54">
        <v>15934</v>
      </c>
      <c r="AU242" s="54">
        <v>16411</v>
      </c>
      <c r="AV242" s="54">
        <v>16903</v>
      </c>
      <c r="AW242" s="54">
        <v>17409</v>
      </c>
      <c r="AX242" s="54">
        <v>17930</v>
      </c>
      <c r="AY242" s="54">
        <v>18467</v>
      </c>
      <c r="AZ242" s="54">
        <v>19021</v>
      </c>
      <c r="BA242" s="54">
        <v>19590</v>
      </c>
      <c r="BB242" s="54">
        <v>20177</v>
      </c>
      <c r="BC242" s="54">
        <v>20781</v>
      </c>
      <c r="BD242" s="54">
        <v>21405</v>
      </c>
      <c r="BE242" s="54">
        <v>22047</v>
      </c>
      <c r="BF242" s="54">
        <v>22708</v>
      </c>
      <c r="BG242" s="54">
        <v>23389</v>
      </c>
      <c r="BH242" s="54">
        <v>24091</v>
      </c>
      <c r="BI242" s="54">
        <v>24813</v>
      </c>
      <c r="BJ242" s="54">
        <v>25558</v>
      </c>
      <c r="BK242" s="54">
        <v>26324</v>
      </c>
      <c r="BL242" s="54">
        <v>27114</v>
      </c>
      <c r="BM242" s="54">
        <v>27927</v>
      </c>
      <c r="BN242" s="54">
        <v>28764</v>
      </c>
      <c r="BO242" s="54">
        <v>29627</v>
      </c>
      <c r="BP242" s="54">
        <v>30515</v>
      </c>
      <c r="BQ242" s="54">
        <v>31430</v>
      </c>
      <c r="BR242" s="54">
        <v>32372</v>
      </c>
      <c r="BS242" s="54">
        <v>33343</v>
      </c>
      <c r="BT242" s="54">
        <v>34343</v>
      </c>
      <c r="BU242" s="54">
        <v>35372</v>
      </c>
      <c r="BV242" s="54">
        <v>36432</v>
      </c>
      <c r="BW242" s="54">
        <v>37524</v>
      </c>
      <c r="BX242" s="54">
        <v>38649</v>
      </c>
      <c r="BY242" s="54">
        <v>39807</v>
      </c>
      <c r="BZ242" s="54">
        <v>41000</v>
      </c>
      <c r="CA242" s="54">
        <v>42228</v>
      </c>
      <c r="CB242" s="54">
        <v>43493</v>
      </c>
      <c r="CC242" s="54">
        <v>44796</v>
      </c>
      <c r="CD242" s="54">
        <v>46138</v>
      </c>
      <c r="CE242" s="54">
        <v>47519</v>
      </c>
      <c r="CF242" s="54">
        <v>48942</v>
      </c>
      <c r="CG242" s="54">
        <v>50407</v>
      </c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</row>
    <row r="243" spans="1:106">
      <c r="A243" s="54">
        <v>22</v>
      </c>
      <c r="B243" s="54">
        <v>419</v>
      </c>
      <c r="C243" s="54">
        <v>1078</v>
      </c>
      <c r="D243" s="54">
        <v>2013</v>
      </c>
      <c r="E243" s="54">
        <v>3395</v>
      </c>
      <c r="F243" s="54">
        <v>4925</v>
      </c>
      <c r="G243" s="54">
        <v>5070</v>
      </c>
      <c r="H243" s="54">
        <v>5219</v>
      </c>
      <c r="I243" s="54">
        <v>5372</v>
      </c>
      <c r="J243" s="54">
        <v>5530</v>
      </c>
      <c r="K243" s="54">
        <v>5693</v>
      </c>
      <c r="L243" s="54">
        <v>5861</v>
      </c>
      <c r="M243" s="54">
        <v>6034</v>
      </c>
      <c r="N243" s="54">
        <v>6212</v>
      </c>
      <c r="O243" s="54">
        <v>6396</v>
      </c>
      <c r="P243" s="54">
        <v>6586</v>
      </c>
      <c r="Q243" s="54">
        <v>6781</v>
      </c>
      <c r="R243" s="54">
        <v>6982</v>
      </c>
      <c r="S243" s="54">
        <v>7190</v>
      </c>
      <c r="T243" s="54">
        <v>7404</v>
      </c>
      <c r="U243" s="54">
        <v>7625</v>
      </c>
      <c r="V243" s="54">
        <v>7853</v>
      </c>
      <c r="W243" s="54">
        <v>8088</v>
      </c>
      <c r="X243" s="54">
        <v>8330</v>
      </c>
      <c r="Y243" s="54">
        <v>8579</v>
      </c>
      <c r="Z243" s="54">
        <v>8835</v>
      </c>
      <c r="AA243" s="54">
        <v>9099</v>
      </c>
      <c r="AB243" s="54">
        <v>9371</v>
      </c>
      <c r="AC243" s="54">
        <v>9652</v>
      </c>
      <c r="AD243" s="54">
        <v>9940</v>
      </c>
      <c r="AE243" s="54">
        <v>10238</v>
      </c>
      <c r="AF243" s="54">
        <v>10544</v>
      </c>
      <c r="AG243" s="54">
        <v>10859</v>
      </c>
      <c r="AH243" s="54">
        <v>11184</v>
      </c>
      <c r="AI243" s="54">
        <v>11519</v>
      </c>
      <c r="AJ243" s="54">
        <v>11864</v>
      </c>
      <c r="AK243" s="54">
        <v>12219</v>
      </c>
      <c r="AL243" s="54">
        <v>12584</v>
      </c>
      <c r="AM243" s="54">
        <v>12961</v>
      </c>
      <c r="AN243" s="54">
        <v>13349</v>
      </c>
      <c r="AO243" s="54">
        <v>13749</v>
      </c>
      <c r="AP243" s="54">
        <v>14160</v>
      </c>
      <c r="AQ243" s="54">
        <v>14584</v>
      </c>
      <c r="AR243" s="54">
        <v>15021</v>
      </c>
      <c r="AS243" s="54">
        <v>15471</v>
      </c>
      <c r="AT243" s="54">
        <v>15934</v>
      </c>
      <c r="AU243" s="54">
        <v>16411</v>
      </c>
      <c r="AV243" s="54">
        <v>16902</v>
      </c>
      <c r="AW243" s="54">
        <v>17408</v>
      </c>
      <c r="AX243" s="54">
        <v>17930</v>
      </c>
      <c r="AY243" s="54">
        <v>18467</v>
      </c>
      <c r="AZ243" s="54">
        <v>19020</v>
      </c>
      <c r="BA243" s="54">
        <v>19590</v>
      </c>
      <c r="BB243" s="54">
        <v>20176</v>
      </c>
      <c r="BC243" s="54">
        <v>20782</v>
      </c>
      <c r="BD243" s="54">
        <v>21405</v>
      </c>
      <c r="BE243" s="54">
        <v>22047</v>
      </c>
      <c r="BF243" s="54">
        <v>22708</v>
      </c>
      <c r="BG243" s="54">
        <v>23389</v>
      </c>
      <c r="BH243" s="54">
        <v>24091</v>
      </c>
      <c r="BI243" s="54">
        <v>24813</v>
      </c>
      <c r="BJ243" s="54">
        <v>25558</v>
      </c>
      <c r="BK243" s="54">
        <v>26324</v>
      </c>
      <c r="BL243" s="54">
        <v>27114</v>
      </c>
      <c r="BM243" s="54">
        <v>27927</v>
      </c>
      <c r="BN243" s="54">
        <v>28764</v>
      </c>
      <c r="BO243" s="54">
        <v>29627</v>
      </c>
      <c r="BP243" s="54">
        <v>30515</v>
      </c>
      <c r="BQ243" s="54">
        <v>31430</v>
      </c>
      <c r="BR243" s="54">
        <v>32372</v>
      </c>
      <c r="BS243" s="54">
        <v>33343</v>
      </c>
      <c r="BT243" s="54">
        <v>34342</v>
      </c>
      <c r="BU243" s="54">
        <v>35372</v>
      </c>
      <c r="BV243" s="54">
        <v>36432</v>
      </c>
      <c r="BW243" s="54">
        <v>37524</v>
      </c>
      <c r="BX243" s="54">
        <v>38648</v>
      </c>
      <c r="BY243" s="54">
        <v>39806</v>
      </c>
      <c r="BZ243" s="54">
        <v>40999</v>
      </c>
      <c r="CA243" s="54">
        <v>42227</v>
      </c>
      <c r="CB243" s="54">
        <v>43492</v>
      </c>
      <c r="CC243" s="54">
        <v>44794</v>
      </c>
      <c r="CD243" s="54">
        <v>46136</v>
      </c>
      <c r="CE243" s="54">
        <v>47517</v>
      </c>
      <c r="CF243" s="54">
        <v>48939</v>
      </c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</row>
    <row r="244" spans="1:106">
      <c r="A244" s="54">
        <v>23</v>
      </c>
      <c r="B244" s="54">
        <v>419</v>
      </c>
      <c r="C244" s="54">
        <v>1078</v>
      </c>
      <c r="D244" s="54">
        <v>2013</v>
      </c>
      <c r="E244" s="54">
        <v>3395</v>
      </c>
      <c r="F244" s="54">
        <v>4925</v>
      </c>
      <c r="G244" s="54">
        <v>5070</v>
      </c>
      <c r="H244" s="54">
        <v>5218</v>
      </c>
      <c r="I244" s="54">
        <v>5372</v>
      </c>
      <c r="J244" s="54">
        <v>5530</v>
      </c>
      <c r="K244" s="54">
        <v>5693</v>
      </c>
      <c r="L244" s="54">
        <v>5861</v>
      </c>
      <c r="M244" s="54">
        <v>6034</v>
      </c>
      <c r="N244" s="54">
        <v>6212</v>
      </c>
      <c r="O244" s="54">
        <v>6396</v>
      </c>
      <c r="P244" s="54">
        <v>6585</v>
      </c>
      <c r="Q244" s="54">
        <v>6780</v>
      </c>
      <c r="R244" s="54">
        <v>6982</v>
      </c>
      <c r="S244" s="54">
        <v>7189</v>
      </c>
      <c r="T244" s="54">
        <v>7404</v>
      </c>
      <c r="U244" s="54">
        <v>7625</v>
      </c>
      <c r="V244" s="54">
        <v>7853</v>
      </c>
      <c r="W244" s="54">
        <v>8088</v>
      </c>
      <c r="X244" s="54">
        <v>8330</v>
      </c>
      <c r="Y244" s="54">
        <v>8579</v>
      </c>
      <c r="Z244" s="54">
        <v>8835</v>
      </c>
      <c r="AA244" s="54">
        <v>9099</v>
      </c>
      <c r="AB244" s="54">
        <v>9371</v>
      </c>
      <c r="AC244" s="54">
        <v>9652</v>
      </c>
      <c r="AD244" s="54">
        <v>9940</v>
      </c>
      <c r="AE244" s="54">
        <v>10238</v>
      </c>
      <c r="AF244" s="54">
        <v>10544</v>
      </c>
      <c r="AG244" s="54">
        <v>10859</v>
      </c>
      <c r="AH244" s="54">
        <v>11184</v>
      </c>
      <c r="AI244" s="54">
        <v>11519</v>
      </c>
      <c r="AJ244" s="54">
        <v>11864</v>
      </c>
      <c r="AK244" s="54">
        <v>12219</v>
      </c>
      <c r="AL244" s="54">
        <v>12584</v>
      </c>
      <c r="AM244" s="54">
        <v>12961</v>
      </c>
      <c r="AN244" s="54">
        <v>13349</v>
      </c>
      <c r="AO244" s="54">
        <v>13749</v>
      </c>
      <c r="AP244" s="54">
        <v>14160</v>
      </c>
      <c r="AQ244" s="54">
        <v>14584</v>
      </c>
      <c r="AR244" s="54">
        <v>15021</v>
      </c>
      <c r="AS244" s="54">
        <v>15470</v>
      </c>
      <c r="AT244" s="54">
        <v>15934</v>
      </c>
      <c r="AU244" s="54">
        <v>16411</v>
      </c>
      <c r="AV244" s="54">
        <v>16902</v>
      </c>
      <c r="AW244" s="54">
        <v>17408</v>
      </c>
      <c r="AX244" s="54">
        <v>17930</v>
      </c>
      <c r="AY244" s="54">
        <v>18467</v>
      </c>
      <c r="AZ244" s="54">
        <v>19020</v>
      </c>
      <c r="BA244" s="54">
        <v>19589</v>
      </c>
      <c r="BB244" s="54">
        <v>20177</v>
      </c>
      <c r="BC244" s="54">
        <v>20782</v>
      </c>
      <c r="BD244" s="54">
        <v>21406</v>
      </c>
      <c r="BE244" s="54">
        <v>22048</v>
      </c>
      <c r="BF244" s="54">
        <v>22709</v>
      </c>
      <c r="BG244" s="54">
        <v>23390</v>
      </c>
      <c r="BH244" s="54">
        <v>24092</v>
      </c>
      <c r="BI244" s="54">
        <v>24814</v>
      </c>
      <c r="BJ244" s="54">
        <v>25558</v>
      </c>
      <c r="BK244" s="54">
        <v>26325</v>
      </c>
      <c r="BL244" s="54">
        <v>27114</v>
      </c>
      <c r="BM244" s="54">
        <v>27927</v>
      </c>
      <c r="BN244" s="54">
        <v>28765</v>
      </c>
      <c r="BO244" s="54">
        <v>29627</v>
      </c>
      <c r="BP244" s="54">
        <v>30516</v>
      </c>
      <c r="BQ244" s="54">
        <v>31430</v>
      </c>
      <c r="BR244" s="54">
        <v>32373</v>
      </c>
      <c r="BS244" s="54">
        <v>33343</v>
      </c>
      <c r="BT244" s="54">
        <v>34343</v>
      </c>
      <c r="BU244" s="54">
        <v>35372</v>
      </c>
      <c r="BV244" s="54">
        <v>36432</v>
      </c>
      <c r="BW244" s="54">
        <v>37524</v>
      </c>
      <c r="BX244" s="54">
        <v>38648</v>
      </c>
      <c r="BY244" s="54">
        <v>39806</v>
      </c>
      <c r="BZ244" s="54">
        <v>40999</v>
      </c>
      <c r="CA244" s="54">
        <v>42227</v>
      </c>
      <c r="CB244" s="54">
        <v>43491</v>
      </c>
      <c r="CC244" s="54">
        <v>44794</v>
      </c>
      <c r="CD244" s="54">
        <v>46135</v>
      </c>
      <c r="CE244" s="54">
        <v>47515</v>
      </c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</row>
    <row r="245" spans="1:106">
      <c r="A245" s="54">
        <v>24</v>
      </c>
      <c r="B245" s="54">
        <v>419</v>
      </c>
      <c r="C245" s="54">
        <v>1078</v>
      </c>
      <c r="D245" s="54">
        <v>2013</v>
      </c>
      <c r="E245" s="54">
        <v>3395</v>
      </c>
      <c r="F245" s="54">
        <v>4925</v>
      </c>
      <c r="G245" s="54">
        <v>5069</v>
      </c>
      <c r="H245" s="54">
        <v>5218</v>
      </c>
      <c r="I245" s="54">
        <v>5372</v>
      </c>
      <c r="J245" s="54">
        <v>5530</v>
      </c>
      <c r="K245" s="54">
        <v>5692</v>
      </c>
      <c r="L245" s="54">
        <v>5860</v>
      </c>
      <c r="M245" s="54">
        <v>6033</v>
      </c>
      <c r="N245" s="54">
        <v>6211</v>
      </c>
      <c r="O245" s="54">
        <v>6395</v>
      </c>
      <c r="P245" s="54">
        <v>6584</v>
      </c>
      <c r="Q245" s="54">
        <v>6780</v>
      </c>
      <c r="R245" s="54">
        <v>6981</v>
      </c>
      <c r="S245" s="54">
        <v>7189</v>
      </c>
      <c r="T245" s="54">
        <v>7404</v>
      </c>
      <c r="U245" s="54">
        <v>7625</v>
      </c>
      <c r="V245" s="54">
        <v>7853</v>
      </c>
      <c r="W245" s="54">
        <v>8088</v>
      </c>
      <c r="X245" s="54">
        <v>8330</v>
      </c>
      <c r="Y245" s="54">
        <v>8579</v>
      </c>
      <c r="Z245" s="54">
        <v>8835</v>
      </c>
      <c r="AA245" s="54">
        <v>9099</v>
      </c>
      <c r="AB245" s="54">
        <v>9372</v>
      </c>
      <c r="AC245" s="54">
        <v>9652</v>
      </c>
      <c r="AD245" s="54">
        <v>9941</v>
      </c>
      <c r="AE245" s="54">
        <v>10238</v>
      </c>
      <c r="AF245" s="54">
        <v>10544</v>
      </c>
      <c r="AG245" s="54">
        <v>10860</v>
      </c>
      <c r="AH245" s="54">
        <v>11185</v>
      </c>
      <c r="AI245" s="54">
        <v>11519</v>
      </c>
      <c r="AJ245" s="54">
        <v>11864</v>
      </c>
      <c r="AK245" s="54">
        <v>12219</v>
      </c>
      <c r="AL245" s="54">
        <v>12585</v>
      </c>
      <c r="AM245" s="54">
        <v>12961</v>
      </c>
      <c r="AN245" s="54">
        <v>13349</v>
      </c>
      <c r="AO245" s="54">
        <v>13749</v>
      </c>
      <c r="AP245" s="54">
        <v>14160</v>
      </c>
      <c r="AQ245" s="54">
        <v>14584</v>
      </c>
      <c r="AR245" s="54">
        <v>15021</v>
      </c>
      <c r="AS245" s="54">
        <v>15471</v>
      </c>
      <c r="AT245" s="54">
        <v>15934</v>
      </c>
      <c r="AU245" s="54">
        <v>16411</v>
      </c>
      <c r="AV245" s="54">
        <v>16903</v>
      </c>
      <c r="AW245" s="54">
        <v>17409</v>
      </c>
      <c r="AX245" s="54">
        <v>17930</v>
      </c>
      <c r="AY245" s="54">
        <v>18467</v>
      </c>
      <c r="AZ245" s="54">
        <v>19020</v>
      </c>
      <c r="BA245" s="54">
        <v>19591</v>
      </c>
      <c r="BB245" s="54">
        <v>20178</v>
      </c>
      <c r="BC245" s="54">
        <v>20784</v>
      </c>
      <c r="BD245" s="54">
        <v>21407</v>
      </c>
      <c r="BE245" s="54">
        <v>22049</v>
      </c>
      <c r="BF245" s="54">
        <v>22710</v>
      </c>
      <c r="BG245" s="54">
        <v>23392</v>
      </c>
      <c r="BH245" s="54">
        <v>24093</v>
      </c>
      <c r="BI245" s="54">
        <v>24816</v>
      </c>
      <c r="BJ245" s="54">
        <v>25560</v>
      </c>
      <c r="BK245" s="54">
        <v>26326</v>
      </c>
      <c r="BL245" s="54">
        <v>27116</v>
      </c>
      <c r="BM245" s="54">
        <v>27929</v>
      </c>
      <c r="BN245" s="54">
        <v>28766</v>
      </c>
      <c r="BO245" s="54">
        <v>29629</v>
      </c>
      <c r="BP245" s="54">
        <v>30517</v>
      </c>
      <c r="BQ245" s="54">
        <v>31432</v>
      </c>
      <c r="BR245" s="54">
        <v>32374</v>
      </c>
      <c r="BS245" s="54">
        <v>33345</v>
      </c>
      <c r="BT245" s="54">
        <v>34344</v>
      </c>
      <c r="BU245" s="54">
        <v>35373</v>
      </c>
      <c r="BV245" s="54">
        <v>36433</v>
      </c>
      <c r="BW245" s="54">
        <v>37525</v>
      </c>
      <c r="BX245" s="54">
        <v>38649</v>
      </c>
      <c r="BY245" s="54">
        <v>39807</v>
      </c>
      <c r="BZ245" s="54">
        <v>40999</v>
      </c>
      <c r="CA245" s="54">
        <v>42227</v>
      </c>
      <c r="CB245" s="54">
        <v>43492</v>
      </c>
      <c r="CC245" s="54">
        <v>44794</v>
      </c>
      <c r="CD245" s="54">
        <v>46135</v>
      </c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</row>
    <row r="246" spans="1:106">
      <c r="A246" s="54">
        <v>25</v>
      </c>
      <c r="B246" s="54">
        <v>419</v>
      </c>
      <c r="C246" s="54">
        <v>1078</v>
      </c>
      <c r="D246" s="54">
        <v>2013</v>
      </c>
      <c r="E246" s="54">
        <v>3395</v>
      </c>
      <c r="F246" s="54">
        <v>4925</v>
      </c>
      <c r="G246" s="54">
        <v>5069</v>
      </c>
      <c r="H246" s="54">
        <v>5218</v>
      </c>
      <c r="I246" s="54">
        <v>5371</v>
      </c>
      <c r="J246" s="54">
        <v>5529</v>
      </c>
      <c r="K246" s="54">
        <v>5692</v>
      </c>
      <c r="L246" s="54">
        <v>5860</v>
      </c>
      <c r="M246" s="54">
        <v>6033</v>
      </c>
      <c r="N246" s="54">
        <v>6211</v>
      </c>
      <c r="O246" s="54">
        <v>6394</v>
      </c>
      <c r="P246" s="54">
        <v>6584</v>
      </c>
      <c r="Q246" s="54">
        <v>6779</v>
      </c>
      <c r="R246" s="54">
        <v>6981</v>
      </c>
      <c r="S246" s="54">
        <v>7190</v>
      </c>
      <c r="T246" s="54">
        <v>7404</v>
      </c>
      <c r="U246" s="54">
        <v>7626</v>
      </c>
      <c r="V246" s="54">
        <v>7854</v>
      </c>
      <c r="W246" s="54">
        <v>8088</v>
      </c>
      <c r="X246" s="54">
        <v>8330</v>
      </c>
      <c r="Y246" s="54">
        <v>8579</v>
      </c>
      <c r="Z246" s="54">
        <v>8836</v>
      </c>
      <c r="AA246" s="54">
        <v>9100</v>
      </c>
      <c r="AB246" s="54">
        <v>9372</v>
      </c>
      <c r="AC246" s="54">
        <v>9652</v>
      </c>
      <c r="AD246" s="54">
        <v>9941</v>
      </c>
      <c r="AE246" s="54">
        <v>10238</v>
      </c>
      <c r="AF246" s="54">
        <v>10544</v>
      </c>
      <c r="AG246" s="54">
        <v>10860</v>
      </c>
      <c r="AH246" s="54">
        <v>11185</v>
      </c>
      <c r="AI246" s="54">
        <v>11520</v>
      </c>
      <c r="AJ246" s="54">
        <v>11864</v>
      </c>
      <c r="AK246" s="54">
        <v>12219</v>
      </c>
      <c r="AL246" s="54">
        <v>12585</v>
      </c>
      <c r="AM246" s="54">
        <v>12962</v>
      </c>
      <c r="AN246" s="54">
        <v>13350</v>
      </c>
      <c r="AO246" s="54">
        <v>13749</v>
      </c>
      <c r="AP246" s="54">
        <v>14161</v>
      </c>
      <c r="AQ246" s="54">
        <v>14585</v>
      </c>
      <c r="AR246" s="54">
        <v>15021</v>
      </c>
      <c r="AS246" s="54">
        <v>15471</v>
      </c>
      <c r="AT246" s="54">
        <v>15934</v>
      </c>
      <c r="AU246" s="54">
        <v>16412</v>
      </c>
      <c r="AV246" s="54">
        <v>16903</v>
      </c>
      <c r="AW246" s="54">
        <v>17409</v>
      </c>
      <c r="AX246" s="54">
        <v>17931</v>
      </c>
      <c r="AY246" s="54">
        <v>18468</v>
      </c>
      <c r="AZ246" s="54">
        <v>19021</v>
      </c>
      <c r="BA246" s="54">
        <v>19592</v>
      </c>
      <c r="BB246" s="54">
        <v>20180</v>
      </c>
      <c r="BC246" s="54">
        <v>20785</v>
      </c>
      <c r="BD246" s="54">
        <v>21408</v>
      </c>
      <c r="BE246" s="54">
        <v>22051</v>
      </c>
      <c r="BF246" s="54">
        <v>22712</v>
      </c>
      <c r="BG246" s="54">
        <v>23393</v>
      </c>
      <c r="BH246" s="54">
        <v>24095</v>
      </c>
      <c r="BI246" s="54">
        <v>24817</v>
      </c>
      <c r="BJ246" s="54">
        <v>25561</v>
      </c>
      <c r="BK246" s="54">
        <v>26328</v>
      </c>
      <c r="BL246" s="54">
        <v>27117</v>
      </c>
      <c r="BM246" s="54">
        <v>27931</v>
      </c>
      <c r="BN246" s="54">
        <v>28768</v>
      </c>
      <c r="BO246" s="54">
        <v>29630</v>
      </c>
      <c r="BP246" s="54">
        <v>30519</v>
      </c>
      <c r="BQ246" s="54">
        <v>31434</v>
      </c>
      <c r="BR246" s="54">
        <v>32376</v>
      </c>
      <c r="BS246" s="54">
        <v>33346</v>
      </c>
      <c r="BT246" s="54">
        <v>34346</v>
      </c>
      <c r="BU246" s="54">
        <v>35375</v>
      </c>
      <c r="BV246" s="54">
        <v>36435</v>
      </c>
      <c r="BW246" s="54">
        <v>37526</v>
      </c>
      <c r="BX246" s="54">
        <v>38651</v>
      </c>
      <c r="BY246" s="54">
        <v>39808</v>
      </c>
      <c r="BZ246" s="54">
        <v>41001</v>
      </c>
      <c r="CA246" s="54">
        <v>42228</v>
      </c>
      <c r="CB246" s="54">
        <v>43492</v>
      </c>
      <c r="CC246" s="54">
        <v>44794</v>
      </c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</row>
    <row r="247" spans="1:106">
      <c r="A247" s="54">
        <v>26</v>
      </c>
      <c r="B247" s="54">
        <v>419</v>
      </c>
      <c r="C247" s="54">
        <v>1078</v>
      </c>
      <c r="D247" s="54">
        <v>2013</v>
      </c>
      <c r="E247" s="54">
        <v>3395</v>
      </c>
      <c r="F247" s="54">
        <v>4925</v>
      </c>
      <c r="G247" s="54">
        <v>5069</v>
      </c>
      <c r="H247" s="54">
        <v>5218</v>
      </c>
      <c r="I247" s="54">
        <v>5371</v>
      </c>
      <c r="J247" s="54">
        <v>5529</v>
      </c>
      <c r="K247" s="54">
        <v>5692</v>
      </c>
      <c r="L247" s="54">
        <v>5859</v>
      </c>
      <c r="M247" s="54">
        <v>6032</v>
      </c>
      <c r="N247" s="54">
        <v>6210</v>
      </c>
      <c r="O247" s="54">
        <v>6393</v>
      </c>
      <c r="P247" s="54">
        <v>6583</v>
      </c>
      <c r="Q247" s="54">
        <v>6779</v>
      </c>
      <c r="R247" s="54">
        <v>6981</v>
      </c>
      <c r="S247" s="54">
        <v>7190</v>
      </c>
      <c r="T247" s="54">
        <v>7405</v>
      </c>
      <c r="U247" s="54">
        <v>7626</v>
      </c>
      <c r="V247" s="54">
        <v>7854</v>
      </c>
      <c r="W247" s="54">
        <v>8088</v>
      </c>
      <c r="X247" s="54">
        <v>8330</v>
      </c>
      <c r="Y247" s="54">
        <v>8579</v>
      </c>
      <c r="Z247" s="54">
        <v>8836</v>
      </c>
      <c r="AA247" s="54">
        <v>9100</v>
      </c>
      <c r="AB247" s="54">
        <v>9372</v>
      </c>
      <c r="AC247" s="54">
        <v>9652</v>
      </c>
      <c r="AD247" s="54">
        <v>9941</v>
      </c>
      <c r="AE247" s="54">
        <v>10238</v>
      </c>
      <c r="AF247" s="54">
        <v>10545</v>
      </c>
      <c r="AG247" s="54">
        <v>10860</v>
      </c>
      <c r="AH247" s="54">
        <v>11185</v>
      </c>
      <c r="AI247" s="54">
        <v>11520</v>
      </c>
      <c r="AJ247" s="54">
        <v>11865</v>
      </c>
      <c r="AK247" s="54">
        <v>12220</v>
      </c>
      <c r="AL247" s="54">
        <v>12585</v>
      </c>
      <c r="AM247" s="54">
        <v>12962</v>
      </c>
      <c r="AN247" s="54">
        <v>13350</v>
      </c>
      <c r="AO247" s="54">
        <v>13750</v>
      </c>
      <c r="AP247" s="54">
        <v>14161</v>
      </c>
      <c r="AQ247" s="54">
        <v>14585</v>
      </c>
      <c r="AR247" s="54">
        <v>15022</v>
      </c>
      <c r="AS247" s="54">
        <v>15472</v>
      </c>
      <c r="AT247" s="54">
        <v>15935</v>
      </c>
      <c r="AU247" s="54">
        <v>16412</v>
      </c>
      <c r="AV247" s="54">
        <v>16903</v>
      </c>
      <c r="AW247" s="54">
        <v>17410</v>
      </c>
      <c r="AX247" s="54">
        <v>17931</v>
      </c>
      <c r="AY247" s="54">
        <v>18469</v>
      </c>
      <c r="AZ247" s="54">
        <v>19023</v>
      </c>
      <c r="BA247" s="54">
        <v>19593</v>
      </c>
      <c r="BB247" s="54">
        <v>20181</v>
      </c>
      <c r="BC247" s="54">
        <v>20786</v>
      </c>
      <c r="BD247" s="54">
        <v>21410</v>
      </c>
      <c r="BE247" s="54">
        <v>22052</v>
      </c>
      <c r="BF247" s="54">
        <v>22713</v>
      </c>
      <c r="BG247" s="54">
        <v>23394</v>
      </c>
      <c r="BH247" s="54">
        <v>24096</v>
      </c>
      <c r="BI247" s="54">
        <v>24819</v>
      </c>
      <c r="BJ247" s="54">
        <v>25563</v>
      </c>
      <c r="BK247" s="54">
        <v>26329</v>
      </c>
      <c r="BL247" s="54">
        <v>27119</v>
      </c>
      <c r="BM247" s="54">
        <v>27932</v>
      </c>
      <c r="BN247" s="54">
        <v>28769</v>
      </c>
      <c r="BO247" s="54">
        <v>29632</v>
      </c>
      <c r="BP247" s="54">
        <v>30520</v>
      </c>
      <c r="BQ247" s="54">
        <v>31435</v>
      </c>
      <c r="BR247" s="54">
        <v>32377</v>
      </c>
      <c r="BS247" s="54">
        <v>33348</v>
      </c>
      <c r="BT247" s="54">
        <v>34347</v>
      </c>
      <c r="BU247" s="54">
        <v>35376</v>
      </c>
      <c r="BV247" s="54">
        <v>36436</v>
      </c>
      <c r="BW247" s="54">
        <v>37527</v>
      </c>
      <c r="BX247" s="54">
        <v>38652</v>
      </c>
      <c r="BY247" s="54">
        <v>39809</v>
      </c>
      <c r="BZ247" s="54">
        <v>41001</v>
      </c>
      <c r="CA247" s="54">
        <v>42229</v>
      </c>
      <c r="CB247" s="54">
        <v>43493</v>
      </c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</row>
    <row r="248" spans="1:106">
      <c r="A248" s="54">
        <v>27</v>
      </c>
      <c r="B248" s="54">
        <v>419</v>
      </c>
      <c r="C248" s="54">
        <v>1078</v>
      </c>
      <c r="D248" s="54">
        <v>2013</v>
      </c>
      <c r="E248" s="54">
        <v>3395</v>
      </c>
      <c r="F248" s="54">
        <v>4925</v>
      </c>
      <c r="G248" s="54">
        <v>5069</v>
      </c>
      <c r="H248" s="54">
        <v>5218</v>
      </c>
      <c r="I248" s="54">
        <v>5371</v>
      </c>
      <c r="J248" s="54">
        <v>5528</v>
      </c>
      <c r="K248" s="54">
        <v>5691</v>
      </c>
      <c r="L248" s="54">
        <v>5859</v>
      </c>
      <c r="M248" s="54">
        <v>6031</v>
      </c>
      <c r="N248" s="54">
        <v>6209</v>
      </c>
      <c r="O248" s="54">
        <v>6392</v>
      </c>
      <c r="P248" s="54">
        <v>6583</v>
      </c>
      <c r="Q248" s="54">
        <v>6779</v>
      </c>
      <c r="R248" s="54">
        <v>6981</v>
      </c>
      <c r="S248" s="54">
        <v>7190</v>
      </c>
      <c r="T248" s="54">
        <v>7405</v>
      </c>
      <c r="U248" s="54">
        <v>7626</v>
      </c>
      <c r="V248" s="54">
        <v>7854</v>
      </c>
      <c r="W248" s="54">
        <v>8089</v>
      </c>
      <c r="X248" s="54">
        <v>8330</v>
      </c>
      <c r="Y248" s="54">
        <v>8579</v>
      </c>
      <c r="Z248" s="54">
        <v>8836</v>
      </c>
      <c r="AA248" s="54">
        <v>9100</v>
      </c>
      <c r="AB248" s="54">
        <v>9372</v>
      </c>
      <c r="AC248" s="54">
        <v>9653</v>
      </c>
      <c r="AD248" s="54">
        <v>9941</v>
      </c>
      <c r="AE248" s="54">
        <v>10239</v>
      </c>
      <c r="AF248" s="54">
        <v>10545</v>
      </c>
      <c r="AG248" s="54">
        <v>10860</v>
      </c>
      <c r="AH248" s="54">
        <v>11185</v>
      </c>
      <c r="AI248" s="54">
        <v>11520</v>
      </c>
      <c r="AJ248" s="54">
        <v>11865</v>
      </c>
      <c r="AK248" s="54">
        <v>12220</v>
      </c>
      <c r="AL248" s="54">
        <v>12585</v>
      </c>
      <c r="AM248" s="54">
        <v>12962</v>
      </c>
      <c r="AN248" s="54">
        <v>13350</v>
      </c>
      <c r="AO248" s="54">
        <v>13750</v>
      </c>
      <c r="AP248" s="54">
        <v>14161</v>
      </c>
      <c r="AQ248" s="54">
        <v>14585</v>
      </c>
      <c r="AR248" s="54">
        <v>15022</v>
      </c>
      <c r="AS248" s="54">
        <v>15472</v>
      </c>
      <c r="AT248" s="54">
        <v>15935</v>
      </c>
      <c r="AU248" s="54">
        <v>16412</v>
      </c>
      <c r="AV248" s="54">
        <v>16903</v>
      </c>
      <c r="AW248" s="54">
        <v>17410</v>
      </c>
      <c r="AX248" s="54">
        <v>17932</v>
      </c>
      <c r="AY248" s="54">
        <v>18470</v>
      </c>
      <c r="AZ248" s="54">
        <v>19024</v>
      </c>
      <c r="BA248" s="54">
        <v>19594</v>
      </c>
      <c r="BB248" s="54">
        <v>20182</v>
      </c>
      <c r="BC248" s="54">
        <v>20787</v>
      </c>
      <c r="BD248" s="54">
        <v>21411</v>
      </c>
      <c r="BE248" s="54">
        <v>22053</v>
      </c>
      <c r="BF248" s="54">
        <v>22714</v>
      </c>
      <c r="BG248" s="54">
        <v>23396</v>
      </c>
      <c r="BH248" s="54">
        <v>24097</v>
      </c>
      <c r="BI248" s="54">
        <v>24820</v>
      </c>
      <c r="BJ248" s="54">
        <v>25564</v>
      </c>
      <c r="BK248" s="54">
        <v>26331</v>
      </c>
      <c r="BL248" s="54">
        <v>27120</v>
      </c>
      <c r="BM248" s="54">
        <v>27933</v>
      </c>
      <c r="BN248" s="54">
        <v>28771</v>
      </c>
      <c r="BO248" s="54">
        <v>29633</v>
      </c>
      <c r="BP248" s="54">
        <v>30521</v>
      </c>
      <c r="BQ248" s="54">
        <v>31436</v>
      </c>
      <c r="BR248" s="54">
        <v>32378</v>
      </c>
      <c r="BS248" s="54">
        <v>33349</v>
      </c>
      <c r="BT248" s="54">
        <v>34348</v>
      </c>
      <c r="BU248" s="54">
        <v>35377</v>
      </c>
      <c r="BV248" s="54">
        <v>36437</v>
      </c>
      <c r="BW248" s="54">
        <v>37528</v>
      </c>
      <c r="BX248" s="54">
        <v>38652</v>
      </c>
      <c r="BY248" s="54">
        <v>39809</v>
      </c>
      <c r="BZ248" s="54">
        <v>41001</v>
      </c>
      <c r="CA248" s="54">
        <v>42228</v>
      </c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</row>
    <row r="249" spans="1:106">
      <c r="A249" s="54">
        <v>28</v>
      </c>
      <c r="B249" s="54">
        <v>419</v>
      </c>
      <c r="C249" s="54">
        <v>1078</v>
      </c>
      <c r="D249" s="54">
        <v>2013</v>
      </c>
      <c r="E249" s="54">
        <v>3395</v>
      </c>
      <c r="F249" s="54">
        <v>4925</v>
      </c>
      <c r="G249" s="54">
        <v>5069</v>
      </c>
      <c r="H249" s="54">
        <v>5217</v>
      </c>
      <c r="I249" s="54">
        <v>5370</v>
      </c>
      <c r="J249" s="54">
        <v>5528</v>
      </c>
      <c r="K249" s="54">
        <v>5690</v>
      </c>
      <c r="L249" s="54">
        <v>5858</v>
      </c>
      <c r="M249" s="54">
        <v>6030</v>
      </c>
      <c r="N249" s="54">
        <v>6208</v>
      </c>
      <c r="O249" s="54">
        <v>6393</v>
      </c>
      <c r="P249" s="54">
        <v>6583</v>
      </c>
      <c r="Q249" s="54">
        <v>6779</v>
      </c>
      <c r="R249" s="54">
        <v>6981</v>
      </c>
      <c r="S249" s="54">
        <v>7190</v>
      </c>
      <c r="T249" s="54">
        <v>7405</v>
      </c>
      <c r="U249" s="54">
        <v>7626</v>
      </c>
      <c r="V249" s="54">
        <v>7854</v>
      </c>
      <c r="W249" s="54">
        <v>8089</v>
      </c>
      <c r="X249" s="54">
        <v>8330</v>
      </c>
      <c r="Y249" s="54">
        <v>8579</v>
      </c>
      <c r="Z249" s="54">
        <v>8836</v>
      </c>
      <c r="AA249" s="54">
        <v>9100</v>
      </c>
      <c r="AB249" s="54">
        <v>9372</v>
      </c>
      <c r="AC249" s="54">
        <v>9653</v>
      </c>
      <c r="AD249" s="54">
        <v>9941</v>
      </c>
      <c r="AE249" s="54">
        <v>10239</v>
      </c>
      <c r="AF249" s="54">
        <v>10545</v>
      </c>
      <c r="AG249" s="54">
        <v>10860</v>
      </c>
      <c r="AH249" s="54">
        <v>11185</v>
      </c>
      <c r="AI249" s="54">
        <v>11520</v>
      </c>
      <c r="AJ249" s="54">
        <v>11865</v>
      </c>
      <c r="AK249" s="54">
        <v>12220</v>
      </c>
      <c r="AL249" s="54">
        <v>12585</v>
      </c>
      <c r="AM249" s="54">
        <v>12962</v>
      </c>
      <c r="AN249" s="54">
        <v>13350</v>
      </c>
      <c r="AO249" s="54">
        <v>13750</v>
      </c>
      <c r="AP249" s="54">
        <v>14161</v>
      </c>
      <c r="AQ249" s="54">
        <v>14585</v>
      </c>
      <c r="AR249" s="54">
        <v>15022</v>
      </c>
      <c r="AS249" s="54">
        <v>15472</v>
      </c>
      <c r="AT249" s="54">
        <v>15935</v>
      </c>
      <c r="AU249" s="54">
        <v>16412</v>
      </c>
      <c r="AV249" s="54">
        <v>16903</v>
      </c>
      <c r="AW249" s="54">
        <v>17411</v>
      </c>
      <c r="AX249" s="54">
        <v>17933</v>
      </c>
      <c r="AY249" s="54">
        <v>18471</v>
      </c>
      <c r="AZ249" s="54">
        <v>19025</v>
      </c>
      <c r="BA249" s="54">
        <v>19595</v>
      </c>
      <c r="BB249" s="54">
        <v>20183</v>
      </c>
      <c r="BC249" s="54">
        <v>20788</v>
      </c>
      <c r="BD249" s="54">
        <v>21412</v>
      </c>
      <c r="BE249" s="54">
        <v>22054</v>
      </c>
      <c r="BF249" s="54">
        <v>22715</v>
      </c>
      <c r="BG249" s="54">
        <v>23397</v>
      </c>
      <c r="BH249" s="54">
        <v>24098</v>
      </c>
      <c r="BI249" s="54">
        <v>24821</v>
      </c>
      <c r="BJ249" s="54">
        <v>25565</v>
      </c>
      <c r="BK249" s="54">
        <v>26332</v>
      </c>
      <c r="BL249" s="54">
        <v>27121</v>
      </c>
      <c r="BM249" s="54">
        <v>27934</v>
      </c>
      <c r="BN249" s="54">
        <v>28771</v>
      </c>
      <c r="BO249" s="54">
        <v>29634</v>
      </c>
      <c r="BP249" s="54">
        <v>30522</v>
      </c>
      <c r="BQ249" s="54">
        <v>31437</v>
      </c>
      <c r="BR249" s="54">
        <v>32379</v>
      </c>
      <c r="BS249" s="54">
        <v>33349</v>
      </c>
      <c r="BT249" s="54">
        <v>34348</v>
      </c>
      <c r="BU249" s="54">
        <v>35377</v>
      </c>
      <c r="BV249" s="54">
        <v>36437</v>
      </c>
      <c r="BW249" s="54">
        <v>37528</v>
      </c>
      <c r="BX249" s="54">
        <v>38652</v>
      </c>
      <c r="BY249" s="54">
        <v>39809</v>
      </c>
      <c r="BZ249" s="54">
        <v>41001</v>
      </c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</row>
    <row r="250" spans="1:106">
      <c r="A250" s="54">
        <v>29</v>
      </c>
      <c r="B250" s="54">
        <v>419</v>
      </c>
      <c r="C250" s="54">
        <v>1078</v>
      </c>
      <c r="D250" s="54">
        <v>2013</v>
      </c>
      <c r="E250" s="54">
        <v>3395</v>
      </c>
      <c r="F250" s="54">
        <v>4924</v>
      </c>
      <c r="G250" s="54">
        <v>5068</v>
      </c>
      <c r="H250" s="54">
        <v>5217</v>
      </c>
      <c r="I250" s="54">
        <v>5370</v>
      </c>
      <c r="J250" s="54">
        <v>5527</v>
      </c>
      <c r="K250" s="54">
        <v>5690</v>
      </c>
      <c r="L250" s="54">
        <v>5857</v>
      </c>
      <c r="M250" s="54">
        <v>6029</v>
      </c>
      <c r="N250" s="54">
        <v>6208</v>
      </c>
      <c r="O250" s="54">
        <v>6393</v>
      </c>
      <c r="P250" s="54">
        <v>6583</v>
      </c>
      <c r="Q250" s="54">
        <v>6779</v>
      </c>
      <c r="R250" s="54">
        <v>6981</v>
      </c>
      <c r="S250" s="54">
        <v>7190</v>
      </c>
      <c r="T250" s="54">
        <v>7405</v>
      </c>
      <c r="U250" s="54">
        <v>7626</v>
      </c>
      <c r="V250" s="54">
        <v>7854</v>
      </c>
      <c r="W250" s="54">
        <v>8088</v>
      </c>
      <c r="X250" s="54">
        <v>8330</v>
      </c>
      <c r="Y250" s="54">
        <v>8579</v>
      </c>
      <c r="Z250" s="54">
        <v>8836</v>
      </c>
      <c r="AA250" s="54">
        <v>9100</v>
      </c>
      <c r="AB250" s="54">
        <v>9372</v>
      </c>
      <c r="AC250" s="54">
        <v>9652</v>
      </c>
      <c r="AD250" s="54">
        <v>9941</v>
      </c>
      <c r="AE250" s="54">
        <v>10238</v>
      </c>
      <c r="AF250" s="54">
        <v>10545</v>
      </c>
      <c r="AG250" s="54">
        <v>10860</v>
      </c>
      <c r="AH250" s="54">
        <v>11185</v>
      </c>
      <c r="AI250" s="54">
        <v>11520</v>
      </c>
      <c r="AJ250" s="54">
        <v>11865</v>
      </c>
      <c r="AK250" s="54">
        <v>12220</v>
      </c>
      <c r="AL250" s="54">
        <v>12585</v>
      </c>
      <c r="AM250" s="54">
        <v>12962</v>
      </c>
      <c r="AN250" s="54">
        <v>13350</v>
      </c>
      <c r="AO250" s="54">
        <v>13750</v>
      </c>
      <c r="AP250" s="54">
        <v>14161</v>
      </c>
      <c r="AQ250" s="54">
        <v>14585</v>
      </c>
      <c r="AR250" s="54">
        <v>15022</v>
      </c>
      <c r="AS250" s="54">
        <v>15471</v>
      </c>
      <c r="AT250" s="54">
        <v>15935</v>
      </c>
      <c r="AU250" s="54">
        <v>16412</v>
      </c>
      <c r="AV250" s="54">
        <v>16904</v>
      </c>
      <c r="AW250" s="54">
        <v>17411</v>
      </c>
      <c r="AX250" s="54">
        <v>17933</v>
      </c>
      <c r="AY250" s="54">
        <v>18471</v>
      </c>
      <c r="AZ250" s="54">
        <v>19025</v>
      </c>
      <c r="BA250" s="54">
        <v>19596</v>
      </c>
      <c r="BB250" s="54">
        <v>20184</v>
      </c>
      <c r="BC250" s="54">
        <v>20789</v>
      </c>
      <c r="BD250" s="54">
        <v>21413</v>
      </c>
      <c r="BE250" s="54">
        <v>22055</v>
      </c>
      <c r="BF250" s="54">
        <v>22716</v>
      </c>
      <c r="BG250" s="54">
        <v>23397</v>
      </c>
      <c r="BH250" s="54">
        <v>24099</v>
      </c>
      <c r="BI250" s="54">
        <v>24821</v>
      </c>
      <c r="BJ250" s="54">
        <v>25566</v>
      </c>
      <c r="BK250" s="54">
        <v>26332</v>
      </c>
      <c r="BL250" s="54">
        <v>27122</v>
      </c>
      <c r="BM250" s="54">
        <v>27935</v>
      </c>
      <c r="BN250" s="54">
        <v>28772</v>
      </c>
      <c r="BO250" s="54">
        <v>29634</v>
      </c>
      <c r="BP250" s="54">
        <v>30522</v>
      </c>
      <c r="BQ250" s="54">
        <v>31437</v>
      </c>
      <c r="BR250" s="54">
        <v>32379</v>
      </c>
      <c r="BS250" s="54">
        <v>33349</v>
      </c>
      <c r="BT250" s="54">
        <v>34348</v>
      </c>
      <c r="BU250" s="54">
        <v>35377</v>
      </c>
      <c r="BV250" s="54">
        <v>36437</v>
      </c>
      <c r="BW250" s="54">
        <v>37528</v>
      </c>
      <c r="BX250" s="54">
        <v>38651</v>
      </c>
      <c r="BY250" s="54">
        <v>39808</v>
      </c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</row>
    <row r="251" spans="1:106">
      <c r="A251" s="54">
        <v>30</v>
      </c>
      <c r="B251" s="54">
        <v>419</v>
      </c>
      <c r="C251" s="54">
        <v>1078</v>
      </c>
      <c r="D251" s="54">
        <v>2013</v>
      </c>
      <c r="E251" s="54">
        <v>3394</v>
      </c>
      <c r="F251" s="54">
        <v>4924</v>
      </c>
      <c r="G251" s="54">
        <v>5068</v>
      </c>
      <c r="H251" s="54">
        <v>5216</v>
      </c>
      <c r="I251" s="54">
        <v>5369</v>
      </c>
      <c r="J251" s="54">
        <v>5527</v>
      </c>
      <c r="K251" s="54">
        <v>5689</v>
      </c>
      <c r="L251" s="54">
        <v>5856</v>
      </c>
      <c r="M251" s="54">
        <v>6029</v>
      </c>
      <c r="N251" s="54">
        <v>6208</v>
      </c>
      <c r="O251" s="54">
        <v>6393</v>
      </c>
      <c r="P251" s="54">
        <v>6583</v>
      </c>
      <c r="Q251" s="54">
        <v>6779</v>
      </c>
      <c r="R251" s="54">
        <v>6981</v>
      </c>
      <c r="S251" s="54">
        <v>7190</v>
      </c>
      <c r="T251" s="54">
        <v>7404</v>
      </c>
      <c r="U251" s="54">
        <v>7626</v>
      </c>
      <c r="V251" s="54">
        <v>7854</v>
      </c>
      <c r="W251" s="54">
        <v>8088</v>
      </c>
      <c r="X251" s="54">
        <v>8330</v>
      </c>
      <c r="Y251" s="54">
        <v>8579</v>
      </c>
      <c r="Z251" s="54">
        <v>8836</v>
      </c>
      <c r="AA251" s="54">
        <v>9100</v>
      </c>
      <c r="AB251" s="54">
        <v>9372</v>
      </c>
      <c r="AC251" s="54">
        <v>9652</v>
      </c>
      <c r="AD251" s="54">
        <v>9941</v>
      </c>
      <c r="AE251" s="54">
        <v>10238</v>
      </c>
      <c r="AF251" s="54">
        <v>10544</v>
      </c>
      <c r="AG251" s="54">
        <v>10860</v>
      </c>
      <c r="AH251" s="54">
        <v>11185</v>
      </c>
      <c r="AI251" s="54">
        <v>11520</v>
      </c>
      <c r="AJ251" s="54">
        <v>11864</v>
      </c>
      <c r="AK251" s="54">
        <v>12219</v>
      </c>
      <c r="AL251" s="54">
        <v>12585</v>
      </c>
      <c r="AM251" s="54">
        <v>12962</v>
      </c>
      <c r="AN251" s="54">
        <v>13350</v>
      </c>
      <c r="AO251" s="54">
        <v>13749</v>
      </c>
      <c r="AP251" s="54">
        <v>14161</v>
      </c>
      <c r="AQ251" s="54">
        <v>14585</v>
      </c>
      <c r="AR251" s="54">
        <v>15021</v>
      </c>
      <c r="AS251" s="54">
        <v>15471</v>
      </c>
      <c r="AT251" s="54">
        <v>15934</v>
      </c>
      <c r="AU251" s="54">
        <v>16412</v>
      </c>
      <c r="AV251" s="54">
        <v>16905</v>
      </c>
      <c r="AW251" s="54">
        <v>17412</v>
      </c>
      <c r="AX251" s="54">
        <v>17934</v>
      </c>
      <c r="AY251" s="54">
        <v>18472</v>
      </c>
      <c r="AZ251" s="54">
        <v>19026</v>
      </c>
      <c r="BA251" s="54">
        <v>19596</v>
      </c>
      <c r="BB251" s="54">
        <v>20184</v>
      </c>
      <c r="BC251" s="54">
        <v>20789</v>
      </c>
      <c r="BD251" s="54">
        <v>21413</v>
      </c>
      <c r="BE251" s="54">
        <v>22055</v>
      </c>
      <c r="BF251" s="54">
        <v>22716</v>
      </c>
      <c r="BG251" s="54">
        <v>23398</v>
      </c>
      <c r="BH251" s="54">
        <v>24099</v>
      </c>
      <c r="BI251" s="54">
        <v>24822</v>
      </c>
      <c r="BJ251" s="54">
        <v>25566</v>
      </c>
      <c r="BK251" s="54">
        <v>26332</v>
      </c>
      <c r="BL251" s="54">
        <v>27122</v>
      </c>
      <c r="BM251" s="54">
        <v>27935</v>
      </c>
      <c r="BN251" s="54">
        <v>28772</v>
      </c>
      <c r="BO251" s="54">
        <v>29634</v>
      </c>
      <c r="BP251" s="54">
        <v>30522</v>
      </c>
      <c r="BQ251" s="54">
        <v>31437</v>
      </c>
      <c r="BR251" s="54">
        <v>32379</v>
      </c>
      <c r="BS251" s="54">
        <v>33349</v>
      </c>
      <c r="BT251" s="54">
        <v>34348</v>
      </c>
      <c r="BU251" s="54">
        <v>35376</v>
      </c>
      <c r="BV251" s="54">
        <v>36436</v>
      </c>
      <c r="BW251" s="54">
        <v>37526</v>
      </c>
      <c r="BX251" s="54">
        <v>38650</v>
      </c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</row>
    <row r="252" spans="1:106">
      <c r="A252" s="54">
        <v>31</v>
      </c>
      <c r="B252" s="54">
        <v>419</v>
      </c>
      <c r="C252" s="54">
        <v>1078</v>
      </c>
      <c r="D252" s="54">
        <v>2013</v>
      </c>
      <c r="E252" s="54">
        <v>3394</v>
      </c>
      <c r="F252" s="54">
        <v>4924</v>
      </c>
      <c r="G252" s="54">
        <v>5068</v>
      </c>
      <c r="H252" s="54">
        <v>5216</v>
      </c>
      <c r="I252" s="54">
        <v>5369</v>
      </c>
      <c r="J252" s="54">
        <v>5526</v>
      </c>
      <c r="K252" s="54">
        <v>5688</v>
      </c>
      <c r="L252" s="54">
        <v>5856</v>
      </c>
      <c r="M252" s="54">
        <v>6029</v>
      </c>
      <c r="N252" s="54">
        <v>6208</v>
      </c>
      <c r="O252" s="54">
        <v>6392</v>
      </c>
      <c r="P252" s="54">
        <v>6582</v>
      </c>
      <c r="Q252" s="54">
        <v>6778</v>
      </c>
      <c r="R252" s="54">
        <v>6981</v>
      </c>
      <c r="S252" s="54">
        <v>7189</v>
      </c>
      <c r="T252" s="54">
        <v>7404</v>
      </c>
      <c r="U252" s="54">
        <v>7625</v>
      </c>
      <c r="V252" s="54">
        <v>7853</v>
      </c>
      <c r="W252" s="54">
        <v>8088</v>
      </c>
      <c r="X252" s="54">
        <v>8330</v>
      </c>
      <c r="Y252" s="54">
        <v>8579</v>
      </c>
      <c r="Z252" s="54">
        <v>8835</v>
      </c>
      <c r="AA252" s="54">
        <v>9099</v>
      </c>
      <c r="AB252" s="54">
        <v>9372</v>
      </c>
      <c r="AC252" s="54">
        <v>9652</v>
      </c>
      <c r="AD252" s="54">
        <v>9940</v>
      </c>
      <c r="AE252" s="54">
        <v>10238</v>
      </c>
      <c r="AF252" s="54">
        <v>10544</v>
      </c>
      <c r="AG252" s="54">
        <v>10860</v>
      </c>
      <c r="AH252" s="54">
        <v>11184</v>
      </c>
      <c r="AI252" s="54">
        <v>11519</v>
      </c>
      <c r="AJ252" s="54">
        <v>11864</v>
      </c>
      <c r="AK252" s="54">
        <v>12219</v>
      </c>
      <c r="AL252" s="54">
        <v>12584</v>
      </c>
      <c r="AM252" s="54">
        <v>12961</v>
      </c>
      <c r="AN252" s="54">
        <v>13349</v>
      </c>
      <c r="AO252" s="54">
        <v>13749</v>
      </c>
      <c r="AP252" s="54">
        <v>14160</v>
      </c>
      <c r="AQ252" s="54">
        <v>14584</v>
      </c>
      <c r="AR252" s="54">
        <v>15021</v>
      </c>
      <c r="AS252" s="54">
        <v>15470</v>
      </c>
      <c r="AT252" s="54">
        <v>15934</v>
      </c>
      <c r="AU252" s="54">
        <v>16412</v>
      </c>
      <c r="AV252" s="54">
        <v>16905</v>
      </c>
      <c r="AW252" s="54">
        <v>17412</v>
      </c>
      <c r="AX252" s="54">
        <v>17934</v>
      </c>
      <c r="AY252" s="54">
        <v>18472</v>
      </c>
      <c r="AZ252" s="54">
        <v>19026</v>
      </c>
      <c r="BA252" s="54">
        <v>19597</v>
      </c>
      <c r="BB252" s="54">
        <v>20184</v>
      </c>
      <c r="BC252" s="54">
        <v>20790</v>
      </c>
      <c r="BD252" s="54">
        <v>21413</v>
      </c>
      <c r="BE252" s="54">
        <v>22055</v>
      </c>
      <c r="BF252" s="54">
        <v>22717</v>
      </c>
      <c r="BG252" s="54">
        <v>23398</v>
      </c>
      <c r="BH252" s="54">
        <v>24099</v>
      </c>
      <c r="BI252" s="54">
        <v>24822</v>
      </c>
      <c r="BJ252" s="54">
        <v>25566</v>
      </c>
      <c r="BK252" s="54">
        <v>26332</v>
      </c>
      <c r="BL252" s="54">
        <v>27121</v>
      </c>
      <c r="BM252" s="54">
        <v>27934</v>
      </c>
      <c r="BN252" s="54">
        <v>28772</v>
      </c>
      <c r="BO252" s="54">
        <v>29634</v>
      </c>
      <c r="BP252" s="54">
        <v>30522</v>
      </c>
      <c r="BQ252" s="54">
        <v>31436</v>
      </c>
      <c r="BR252" s="54">
        <v>32378</v>
      </c>
      <c r="BS252" s="54">
        <v>33348</v>
      </c>
      <c r="BT252" s="54">
        <v>34346</v>
      </c>
      <c r="BU252" s="54">
        <v>35375</v>
      </c>
      <c r="BV252" s="54">
        <v>36434</v>
      </c>
      <c r="BW252" s="54">
        <v>37525</v>
      </c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</row>
    <row r="253" spans="1:106">
      <c r="A253" s="54">
        <v>32</v>
      </c>
      <c r="B253" s="54">
        <v>419</v>
      </c>
      <c r="C253" s="54">
        <v>1078</v>
      </c>
      <c r="D253" s="54">
        <v>2013</v>
      </c>
      <c r="E253" s="54">
        <v>3394</v>
      </c>
      <c r="F253" s="54">
        <v>4924</v>
      </c>
      <c r="G253" s="54">
        <v>5067</v>
      </c>
      <c r="H253" s="54">
        <v>5215</v>
      </c>
      <c r="I253" s="54">
        <v>5368</v>
      </c>
      <c r="J253" s="54">
        <v>5525</v>
      </c>
      <c r="K253" s="54">
        <v>5688</v>
      </c>
      <c r="L253" s="54">
        <v>5856</v>
      </c>
      <c r="M253" s="54">
        <v>6029</v>
      </c>
      <c r="N253" s="54">
        <v>6208</v>
      </c>
      <c r="O253" s="54">
        <v>6392</v>
      </c>
      <c r="P253" s="54">
        <v>6582</v>
      </c>
      <c r="Q253" s="54">
        <v>6778</v>
      </c>
      <c r="R253" s="54">
        <v>6980</v>
      </c>
      <c r="S253" s="54">
        <v>7189</v>
      </c>
      <c r="T253" s="54">
        <v>7404</v>
      </c>
      <c r="U253" s="54">
        <v>7625</v>
      </c>
      <c r="V253" s="54">
        <v>7853</v>
      </c>
      <c r="W253" s="54">
        <v>8088</v>
      </c>
      <c r="X253" s="54">
        <v>8329</v>
      </c>
      <c r="Y253" s="54">
        <v>8578</v>
      </c>
      <c r="Z253" s="54">
        <v>8835</v>
      </c>
      <c r="AA253" s="54">
        <v>9099</v>
      </c>
      <c r="AB253" s="54">
        <v>9371</v>
      </c>
      <c r="AC253" s="54">
        <v>9651</v>
      </c>
      <c r="AD253" s="54">
        <v>9940</v>
      </c>
      <c r="AE253" s="54">
        <v>10237</v>
      </c>
      <c r="AF253" s="54">
        <v>10544</v>
      </c>
      <c r="AG253" s="54">
        <v>10859</v>
      </c>
      <c r="AH253" s="54">
        <v>11184</v>
      </c>
      <c r="AI253" s="54">
        <v>11518</v>
      </c>
      <c r="AJ253" s="54">
        <v>11863</v>
      </c>
      <c r="AK253" s="54">
        <v>12218</v>
      </c>
      <c r="AL253" s="54">
        <v>12584</v>
      </c>
      <c r="AM253" s="54">
        <v>12960</v>
      </c>
      <c r="AN253" s="54">
        <v>13348</v>
      </c>
      <c r="AO253" s="54">
        <v>13748</v>
      </c>
      <c r="AP253" s="54">
        <v>14159</v>
      </c>
      <c r="AQ253" s="54">
        <v>14583</v>
      </c>
      <c r="AR253" s="54">
        <v>15020</v>
      </c>
      <c r="AS253" s="54">
        <v>15470</v>
      </c>
      <c r="AT253" s="54">
        <v>15934</v>
      </c>
      <c r="AU253" s="54">
        <v>16412</v>
      </c>
      <c r="AV253" s="54">
        <v>16905</v>
      </c>
      <c r="AW253" s="54">
        <v>17412</v>
      </c>
      <c r="AX253" s="54">
        <v>17934</v>
      </c>
      <c r="AY253" s="54">
        <v>18472</v>
      </c>
      <c r="AZ253" s="54">
        <v>19026</v>
      </c>
      <c r="BA253" s="54">
        <v>19596</v>
      </c>
      <c r="BB253" s="54">
        <v>20184</v>
      </c>
      <c r="BC253" s="54">
        <v>20789</v>
      </c>
      <c r="BD253" s="54">
        <v>21413</v>
      </c>
      <c r="BE253" s="54">
        <v>22055</v>
      </c>
      <c r="BF253" s="54">
        <v>22716</v>
      </c>
      <c r="BG253" s="54">
        <v>23397</v>
      </c>
      <c r="BH253" s="54">
        <v>24099</v>
      </c>
      <c r="BI253" s="54">
        <v>24821</v>
      </c>
      <c r="BJ253" s="54">
        <v>25565</v>
      </c>
      <c r="BK253" s="54">
        <v>26332</v>
      </c>
      <c r="BL253" s="54">
        <v>27121</v>
      </c>
      <c r="BM253" s="54">
        <v>27934</v>
      </c>
      <c r="BN253" s="54">
        <v>28771</v>
      </c>
      <c r="BO253" s="54">
        <v>29633</v>
      </c>
      <c r="BP253" s="54">
        <v>30521</v>
      </c>
      <c r="BQ253" s="54">
        <v>31435</v>
      </c>
      <c r="BR253" s="54">
        <v>32377</v>
      </c>
      <c r="BS253" s="54">
        <v>33346</v>
      </c>
      <c r="BT253" s="54">
        <v>34345</v>
      </c>
      <c r="BU253" s="54">
        <v>35373</v>
      </c>
      <c r="BV253" s="54">
        <v>36432</v>
      </c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</row>
    <row r="254" spans="1:106">
      <c r="A254" s="54">
        <v>33</v>
      </c>
      <c r="B254" s="54">
        <v>419</v>
      </c>
      <c r="C254" s="54">
        <v>1078</v>
      </c>
      <c r="D254" s="54">
        <v>2012</v>
      </c>
      <c r="E254" s="54">
        <v>3394</v>
      </c>
      <c r="F254" s="54">
        <v>4923</v>
      </c>
      <c r="G254" s="54">
        <v>5067</v>
      </c>
      <c r="H254" s="54">
        <v>5215</v>
      </c>
      <c r="I254" s="54">
        <v>5367</v>
      </c>
      <c r="J254" s="54">
        <v>5525</v>
      </c>
      <c r="K254" s="54">
        <v>5688</v>
      </c>
      <c r="L254" s="54">
        <v>5856</v>
      </c>
      <c r="M254" s="54">
        <v>6029</v>
      </c>
      <c r="N254" s="54">
        <v>6208</v>
      </c>
      <c r="O254" s="54">
        <v>6392</v>
      </c>
      <c r="P254" s="54">
        <v>6582</v>
      </c>
      <c r="Q254" s="54">
        <v>6778</v>
      </c>
      <c r="R254" s="54">
        <v>6980</v>
      </c>
      <c r="S254" s="54">
        <v>7188</v>
      </c>
      <c r="T254" s="54">
        <v>7403</v>
      </c>
      <c r="U254" s="54">
        <v>7624</v>
      </c>
      <c r="V254" s="54">
        <v>7852</v>
      </c>
      <c r="W254" s="54">
        <v>8087</v>
      </c>
      <c r="X254" s="54">
        <v>8329</v>
      </c>
      <c r="Y254" s="54">
        <v>8578</v>
      </c>
      <c r="Z254" s="54">
        <v>8834</v>
      </c>
      <c r="AA254" s="54">
        <v>9098</v>
      </c>
      <c r="AB254" s="54">
        <v>9370</v>
      </c>
      <c r="AC254" s="54">
        <v>9651</v>
      </c>
      <c r="AD254" s="54">
        <v>9939</v>
      </c>
      <c r="AE254" s="54">
        <v>10237</v>
      </c>
      <c r="AF254" s="54">
        <v>10543</v>
      </c>
      <c r="AG254" s="54">
        <v>10858</v>
      </c>
      <c r="AH254" s="54">
        <v>11183</v>
      </c>
      <c r="AI254" s="54">
        <v>11518</v>
      </c>
      <c r="AJ254" s="54">
        <v>11862</v>
      </c>
      <c r="AK254" s="54">
        <v>12217</v>
      </c>
      <c r="AL254" s="54">
        <v>12583</v>
      </c>
      <c r="AM254" s="54">
        <v>12959</v>
      </c>
      <c r="AN254" s="54">
        <v>13347</v>
      </c>
      <c r="AO254" s="54">
        <v>13747</v>
      </c>
      <c r="AP254" s="54">
        <v>14158</v>
      </c>
      <c r="AQ254" s="54">
        <v>14582</v>
      </c>
      <c r="AR254" s="54">
        <v>15020</v>
      </c>
      <c r="AS254" s="54">
        <v>15470</v>
      </c>
      <c r="AT254" s="54">
        <v>15934</v>
      </c>
      <c r="AU254" s="54">
        <v>16412</v>
      </c>
      <c r="AV254" s="54">
        <v>16904</v>
      </c>
      <c r="AW254" s="54">
        <v>17411</v>
      </c>
      <c r="AX254" s="54">
        <v>17934</v>
      </c>
      <c r="AY254" s="54">
        <v>18471</v>
      </c>
      <c r="AZ254" s="54">
        <v>19025</v>
      </c>
      <c r="BA254" s="54">
        <v>19596</v>
      </c>
      <c r="BB254" s="54">
        <v>20184</v>
      </c>
      <c r="BC254" s="54">
        <v>20789</v>
      </c>
      <c r="BD254" s="54">
        <v>21412</v>
      </c>
      <c r="BE254" s="54">
        <v>22054</v>
      </c>
      <c r="BF254" s="54">
        <v>22715</v>
      </c>
      <c r="BG254" s="54">
        <v>23397</v>
      </c>
      <c r="BH254" s="54">
        <v>24098</v>
      </c>
      <c r="BI254" s="54">
        <v>24820</v>
      </c>
      <c r="BJ254" s="54">
        <v>25564</v>
      </c>
      <c r="BK254" s="54">
        <v>26330</v>
      </c>
      <c r="BL254" s="54">
        <v>27120</v>
      </c>
      <c r="BM254" s="54">
        <v>27932</v>
      </c>
      <c r="BN254" s="54">
        <v>28769</v>
      </c>
      <c r="BO254" s="54">
        <v>29631</v>
      </c>
      <c r="BP254" s="54">
        <v>30519</v>
      </c>
      <c r="BQ254" s="54">
        <v>31433</v>
      </c>
      <c r="BR254" s="54">
        <v>32374</v>
      </c>
      <c r="BS254" s="54">
        <v>33344</v>
      </c>
      <c r="BT254" s="54">
        <v>34342</v>
      </c>
      <c r="BU254" s="54">
        <v>35370</v>
      </c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</row>
    <row r="255" spans="1:106">
      <c r="A255" s="54">
        <v>34</v>
      </c>
      <c r="B255" s="54">
        <v>419</v>
      </c>
      <c r="C255" s="54">
        <v>1078</v>
      </c>
      <c r="D255" s="54">
        <v>2012</v>
      </c>
      <c r="E255" s="54">
        <v>3394</v>
      </c>
      <c r="F255" s="54">
        <v>4923</v>
      </c>
      <c r="G255" s="54">
        <v>5066</v>
      </c>
      <c r="H255" s="54">
        <v>5214</v>
      </c>
      <c r="I255" s="54">
        <v>5367</v>
      </c>
      <c r="J255" s="54">
        <v>5525</v>
      </c>
      <c r="K255" s="54">
        <v>5688</v>
      </c>
      <c r="L255" s="54">
        <v>5856</v>
      </c>
      <c r="M255" s="54">
        <v>6029</v>
      </c>
      <c r="N255" s="54">
        <v>6207</v>
      </c>
      <c r="O255" s="54">
        <v>6391</v>
      </c>
      <c r="P255" s="54">
        <v>6581</v>
      </c>
      <c r="Q255" s="54">
        <v>6777</v>
      </c>
      <c r="R255" s="54">
        <v>6979</v>
      </c>
      <c r="S255" s="54">
        <v>7188</v>
      </c>
      <c r="T255" s="54">
        <v>7402</v>
      </c>
      <c r="U255" s="54">
        <v>7624</v>
      </c>
      <c r="V255" s="54">
        <v>7852</v>
      </c>
      <c r="W255" s="54">
        <v>8086</v>
      </c>
      <c r="X255" s="54">
        <v>8328</v>
      </c>
      <c r="Y255" s="54">
        <v>8577</v>
      </c>
      <c r="Z255" s="54">
        <v>8833</v>
      </c>
      <c r="AA255" s="54">
        <v>9097</v>
      </c>
      <c r="AB255" s="54">
        <v>9369</v>
      </c>
      <c r="AC255" s="54">
        <v>9650</v>
      </c>
      <c r="AD255" s="54">
        <v>9938</v>
      </c>
      <c r="AE255" s="54">
        <v>10236</v>
      </c>
      <c r="AF255" s="54">
        <v>10542</v>
      </c>
      <c r="AG255" s="54">
        <v>10857</v>
      </c>
      <c r="AH255" s="54">
        <v>11182</v>
      </c>
      <c r="AI255" s="54">
        <v>11517</v>
      </c>
      <c r="AJ255" s="54">
        <v>11861</v>
      </c>
      <c r="AK255" s="54">
        <v>12216</v>
      </c>
      <c r="AL255" s="54">
        <v>12582</v>
      </c>
      <c r="AM255" s="54">
        <v>12958</v>
      </c>
      <c r="AN255" s="54">
        <v>13346</v>
      </c>
      <c r="AO255" s="54">
        <v>13746</v>
      </c>
      <c r="AP255" s="54">
        <v>14157</v>
      </c>
      <c r="AQ255" s="54">
        <v>14582</v>
      </c>
      <c r="AR255" s="54">
        <v>15019</v>
      </c>
      <c r="AS255" s="54">
        <v>15470</v>
      </c>
      <c r="AT255" s="54">
        <v>15934</v>
      </c>
      <c r="AU255" s="54">
        <v>16411</v>
      </c>
      <c r="AV255" s="54">
        <v>16904</v>
      </c>
      <c r="AW255" s="54">
        <v>17411</v>
      </c>
      <c r="AX255" s="54">
        <v>17933</v>
      </c>
      <c r="AY255" s="54">
        <v>18471</v>
      </c>
      <c r="AZ255" s="54">
        <v>19025</v>
      </c>
      <c r="BA255" s="54">
        <v>19595</v>
      </c>
      <c r="BB255" s="54">
        <v>20183</v>
      </c>
      <c r="BC255" s="54">
        <v>20788</v>
      </c>
      <c r="BD255" s="54">
        <v>21411</v>
      </c>
      <c r="BE255" s="54">
        <v>22053</v>
      </c>
      <c r="BF255" s="54">
        <v>22714</v>
      </c>
      <c r="BG255" s="54">
        <v>23395</v>
      </c>
      <c r="BH255" s="54">
        <v>24097</v>
      </c>
      <c r="BI255" s="54">
        <v>24819</v>
      </c>
      <c r="BJ255" s="54">
        <v>25563</v>
      </c>
      <c r="BK255" s="54">
        <v>26329</v>
      </c>
      <c r="BL255" s="54">
        <v>27118</v>
      </c>
      <c r="BM255" s="54">
        <v>27931</v>
      </c>
      <c r="BN255" s="54">
        <v>28767</v>
      </c>
      <c r="BO255" s="54">
        <v>29629</v>
      </c>
      <c r="BP255" s="54">
        <v>30517</v>
      </c>
      <c r="BQ255" s="54">
        <v>31431</v>
      </c>
      <c r="BR255" s="54">
        <v>32372</v>
      </c>
      <c r="BS255" s="54">
        <v>33341</v>
      </c>
      <c r="BT255" s="54">
        <v>34339</v>
      </c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</row>
    <row r="256" spans="1:106">
      <c r="A256" s="54">
        <v>35</v>
      </c>
      <c r="B256" s="54">
        <v>419</v>
      </c>
      <c r="C256" s="54">
        <v>1078</v>
      </c>
      <c r="D256" s="54">
        <v>2012</v>
      </c>
      <c r="E256" s="54">
        <v>3393</v>
      </c>
      <c r="F256" s="54">
        <v>4922</v>
      </c>
      <c r="G256" s="54">
        <v>5065</v>
      </c>
      <c r="H256" s="54">
        <v>5214</v>
      </c>
      <c r="I256" s="54">
        <v>5367</v>
      </c>
      <c r="J256" s="54">
        <v>5525</v>
      </c>
      <c r="K256" s="54">
        <v>5688</v>
      </c>
      <c r="L256" s="54">
        <v>5856</v>
      </c>
      <c r="M256" s="54">
        <v>6029</v>
      </c>
      <c r="N256" s="54">
        <v>6207</v>
      </c>
      <c r="O256" s="54">
        <v>6391</v>
      </c>
      <c r="P256" s="54">
        <v>6581</v>
      </c>
      <c r="Q256" s="54">
        <v>6776</v>
      </c>
      <c r="R256" s="54">
        <v>6978</v>
      </c>
      <c r="S256" s="54">
        <v>7187</v>
      </c>
      <c r="T256" s="54">
        <v>7402</v>
      </c>
      <c r="U256" s="54">
        <v>7623</v>
      </c>
      <c r="V256" s="54">
        <v>7851</v>
      </c>
      <c r="W256" s="54">
        <v>8085</v>
      </c>
      <c r="X256" s="54">
        <v>8327</v>
      </c>
      <c r="Y256" s="54">
        <v>8576</v>
      </c>
      <c r="Z256" s="54">
        <v>8832</v>
      </c>
      <c r="AA256" s="54">
        <v>9096</v>
      </c>
      <c r="AB256" s="54">
        <v>9368</v>
      </c>
      <c r="AC256" s="54">
        <v>9649</v>
      </c>
      <c r="AD256" s="54">
        <v>9937</v>
      </c>
      <c r="AE256" s="54">
        <v>10234</v>
      </c>
      <c r="AF256" s="54">
        <v>10541</v>
      </c>
      <c r="AG256" s="54">
        <v>10856</v>
      </c>
      <c r="AH256" s="54">
        <v>11181</v>
      </c>
      <c r="AI256" s="54">
        <v>11515</v>
      </c>
      <c r="AJ256" s="54">
        <v>11860</v>
      </c>
      <c r="AK256" s="54">
        <v>12215</v>
      </c>
      <c r="AL256" s="54">
        <v>12580</v>
      </c>
      <c r="AM256" s="54">
        <v>12957</v>
      </c>
      <c r="AN256" s="54">
        <v>13345</v>
      </c>
      <c r="AO256" s="54">
        <v>13744</v>
      </c>
      <c r="AP256" s="54">
        <v>14156</v>
      </c>
      <c r="AQ256" s="54">
        <v>14581</v>
      </c>
      <c r="AR256" s="54">
        <v>15018</v>
      </c>
      <c r="AS256" s="54">
        <v>15469</v>
      </c>
      <c r="AT256" s="54">
        <v>15933</v>
      </c>
      <c r="AU256" s="54">
        <v>16411</v>
      </c>
      <c r="AV256" s="54">
        <v>16903</v>
      </c>
      <c r="AW256" s="54">
        <v>17410</v>
      </c>
      <c r="AX256" s="54">
        <v>17932</v>
      </c>
      <c r="AY256" s="54">
        <v>18470</v>
      </c>
      <c r="AZ256" s="54">
        <v>19023</v>
      </c>
      <c r="BA256" s="54">
        <v>19594</v>
      </c>
      <c r="BB256" s="54">
        <v>20181</v>
      </c>
      <c r="BC256" s="54">
        <v>20787</v>
      </c>
      <c r="BD256" s="54">
        <v>21410</v>
      </c>
      <c r="BE256" s="54">
        <v>22052</v>
      </c>
      <c r="BF256" s="54">
        <v>22713</v>
      </c>
      <c r="BG256" s="54">
        <v>23394</v>
      </c>
      <c r="BH256" s="54">
        <v>24095</v>
      </c>
      <c r="BI256" s="54">
        <v>24817</v>
      </c>
      <c r="BJ256" s="54">
        <v>25561</v>
      </c>
      <c r="BK256" s="54">
        <v>26327</v>
      </c>
      <c r="BL256" s="54">
        <v>27116</v>
      </c>
      <c r="BM256" s="54">
        <v>27928</v>
      </c>
      <c r="BN256" s="54">
        <v>28765</v>
      </c>
      <c r="BO256" s="54">
        <v>29626</v>
      </c>
      <c r="BP256" s="54">
        <v>30514</v>
      </c>
      <c r="BQ256" s="54">
        <v>31427</v>
      </c>
      <c r="BR256" s="54">
        <v>32368</v>
      </c>
      <c r="BS256" s="54">
        <v>33337</v>
      </c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</row>
    <row r="257" spans="1:106">
      <c r="A257" s="54">
        <v>36</v>
      </c>
      <c r="B257" s="54">
        <v>419</v>
      </c>
      <c r="C257" s="54">
        <v>1078</v>
      </c>
      <c r="D257" s="54">
        <v>2012</v>
      </c>
      <c r="E257" s="54">
        <v>3393</v>
      </c>
      <c r="F257" s="54">
        <v>4922</v>
      </c>
      <c r="G257" s="54">
        <v>5066</v>
      </c>
      <c r="H257" s="54">
        <v>5215</v>
      </c>
      <c r="I257" s="54">
        <v>5368</v>
      </c>
      <c r="J257" s="54">
        <v>5525</v>
      </c>
      <c r="K257" s="54">
        <v>5688</v>
      </c>
      <c r="L257" s="54">
        <v>5856</v>
      </c>
      <c r="M257" s="54">
        <v>6028</v>
      </c>
      <c r="N257" s="54">
        <v>6206</v>
      </c>
      <c r="O257" s="54">
        <v>6390</v>
      </c>
      <c r="P257" s="54">
        <v>6580</v>
      </c>
      <c r="Q257" s="54">
        <v>6776</v>
      </c>
      <c r="R257" s="54">
        <v>6978</v>
      </c>
      <c r="S257" s="54">
        <v>7186</v>
      </c>
      <c r="T257" s="54">
        <v>7401</v>
      </c>
      <c r="U257" s="54">
        <v>7622</v>
      </c>
      <c r="V257" s="54">
        <v>7850</v>
      </c>
      <c r="W257" s="54">
        <v>8084</v>
      </c>
      <c r="X257" s="54">
        <v>8326</v>
      </c>
      <c r="Y257" s="54">
        <v>8575</v>
      </c>
      <c r="Z257" s="54">
        <v>8831</v>
      </c>
      <c r="AA257" s="54">
        <v>9095</v>
      </c>
      <c r="AB257" s="54">
        <v>9367</v>
      </c>
      <c r="AC257" s="54">
        <v>9647</v>
      </c>
      <c r="AD257" s="54">
        <v>9936</v>
      </c>
      <c r="AE257" s="54">
        <v>10233</v>
      </c>
      <c r="AF257" s="54">
        <v>10539</v>
      </c>
      <c r="AG257" s="54">
        <v>10855</v>
      </c>
      <c r="AH257" s="54">
        <v>11179</v>
      </c>
      <c r="AI257" s="54">
        <v>11514</v>
      </c>
      <c r="AJ257" s="54">
        <v>11858</v>
      </c>
      <c r="AK257" s="54">
        <v>12213</v>
      </c>
      <c r="AL257" s="54">
        <v>12579</v>
      </c>
      <c r="AM257" s="54">
        <v>12955</v>
      </c>
      <c r="AN257" s="54">
        <v>13343</v>
      </c>
      <c r="AO257" s="54">
        <v>13743</v>
      </c>
      <c r="AP257" s="54">
        <v>14155</v>
      </c>
      <c r="AQ257" s="54">
        <v>14580</v>
      </c>
      <c r="AR257" s="54">
        <v>15017</v>
      </c>
      <c r="AS257" s="54">
        <v>15468</v>
      </c>
      <c r="AT257" s="54">
        <v>15932</v>
      </c>
      <c r="AU257" s="54">
        <v>16409</v>
      </c>
      <c r="AV257" s="54">
        <v>16902</v>
      </c>
      <c r="AW257" s="54">
        <v>17408</v>
      </c>
      <c r="AX257" s="54">
        <v>17930</v>
      </c>
      <c r="AY257" s="54">
        <v>18468</v>
      </c>
      <c r="AZ257" s="54">
        <v>19022</v>
      </c>
      <c r="BA257" s="54">
        <v>19592</v>
      </c>
      <c r="BB257" s="54">
        <v>20180</v>
      </c>
      <c r="BC257" s="54">
        <v>20785</v>
      </c>
      <c r="BD257" s="54">
        <v>21408</v>
      </c>
      <c r="BE257" s="54">
        <v>22050</v>
      </c>
      <c r="BF257" s="54">
        <v>22711</v>
      </c>
      <c r="BG257" s="54">
        <v>23392</v>
      </c>
      <c r="BH257" s="54">
        <v>24093</v>
      </c>
      <c r="BI257" s="54">
        <v>24815</v>
      </c>
      <c r="BJ257" s="54">
        <v>25558</v>
      </c>
      <c r="BK257" s="54">
        <v>26324</v>
      </c>
      <c r="BL257" s="54">
        <v>27113</v>
      </c>
      <c r="BM257" s="54">
        <v>27925</v>
      </c>
      <c r="BN257" s="54">
        <v>28762</v>
      </c>
      <c r="BO257" s="54">
        <v>29623</v>
      </c>
      <c r="BP257" s="54">
        <v>30510</v>
      </c>
      <c r="BQ257" s="54">
        <v>31423</v>
      </c>
      <c r="BR257" s="54">
        <v>32364</v>
      </c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</row>
    <row r="258" spans="1:106">
      <c r="A258" s="54">
        <v>37</v>
      </c>
      <c r="B258" s="54">
        <v>419</v>
      </c>
      <c r="C258" s="54">
        <v>1078</v>
      </c>
      <c r="D258" s="54">
        <v>2012</v>
      </c>
      <c r="E258" s="54">
        <v>3393</v>
      </c>
      <c r="F258" s="54">
        <v>4922</v>
      </c>
      <c r="G258" s="54">
        <v>5066</v>
      </c>
      <c r="H258" s="54">
        <v>5215</v>
      </c>
      <c r="I258" s="54">
        <v>5368</v>
      </c>
      <c r="J258" s="54">
        <v>5525</v>
      </c>
      <c r="K258" s="54">
        <v>5688</v>
      </c>
      <c r="L258" s="54">
        <v>5855</v>
      </c>
      <c r="M258" s="54">
        <v>6028</v>
      </c>
      <c r="N258" s="54">
        <v>6206</v>
      </c>
      <c r="O258" s="54">
        <v>6389</v>
      </c>
      <c r="P258" s="54">
        <v>6579</v>
      </c>
      <c r="Q258" s="54">
        <v>6775</v>
      </c>
      <c r="R258" s="54">
        <v>6977</v>
      </c>
      <c r="S258" s="54">
        <v>7185</v>
      </c>
      <c r="T258" s="54">
        <v>7400</v>
      </c>
      <c r="U258" s="54">
        <v>7621</v>
      </c>
      <c r="V258" s="54">
        <v>7848</v>
      </c>
      <c r="W258" s="54">
        <v>8083</v>
      </c>
      <c r="X258" s="54">
        <v>8325</v>
      </c>
      <c r="Y258" s="54">
        <v>8574</v>
      </c>
      <c r="Z258" s="54">
        <v>8830</v>
      </c>
      <c r="AA258" s="54">
        <v>9094</v>
      </c>
      <c r="AB258" s="54">
        <v>9366</v>
      </c>
      <c r="AC258" s="54">
        <v>9646</v>
      </c>
      <c r="AD258" s="54">
        <v>9934</v>
      </c>
      <c r="AE258" s="54">
        <v>10232</v>
      </c>
      <c r="AF258" s="54">
        <v>10538</v>
      </c>
      <c r="AG258" s="54">
        <v>10853</v>
      </c>
      <c r="AH258" s="54">
        <v>11178</v>
      </c>
      <c r="AI258" s="54">
        <v>11512</v>
      </c>
      <c r="AJ258" s="54">
        <v>11856</v>
      </c>
      <c r="AK258" s="54">
        <v>12211</v>
      </c>
      <c r="AL258" s="54">
        <v>12577</v>
      </c>
      <c r="AM258" s="54">
        <v>12953</v>
      </c>
      <c r="AN258" s="54">
        <v>13342</v>
      </c>
      <c r="AO258" s="54">
        <v>13742</v>
      </c>
      <c r="AP258" s="54">
        <v>14154</v>
      </c>
      <c r="AQ258" s="54">
        <v>14579</v>
      </c>
      <c r="AR258" s="54">
        <v>15016</v>
      </c>
      <c r="AS258" s="54">
        <v>15466</v>
      </c>
      <c r="AT258" s="54">
        <v>15930</v>
      </c>
      <c r="AU258" s="54">
        <v>16408</v>
      </c>
      <c r="AV258" s="54">
        <v>16900</v>
      </c>
      <c r="AW258" s="54">
        <v>17407</v>
      </c>
      <c r="AX258" s="54">
        <v>17929</v>
      </c>
      <c r="AY258" s="54">
        <v>18466</v>
      </c>
      <c r="AZ258" s="54">
        <v>19020</v>
      </c>
      <c r="BA258" s="54">
        <v>19590</v>
      </c>
      <c r="BB258" s="54">
        <v>20178</v>
      </c>
      <c r="BC258" s="54">
        <v>20783</v>
      </c>
      <c r="BD258" s="54">
        <v>21406</v>
      </c>
      <c r="BE258" s="54">
        <v>22047</v>
      </c>
      <c r="BF258" s="54">
        <v>22708</v>
      </c>
      <c r="BG258" s="54">
        <v>23389</v>
      </c>
      <c r="BH258" s="54">
        <v>24090</v>
      </c>
      <c r="BI258" s="54">
        <v>24812</v>
      </c>
      <c r="BJ258" s="54">
        <v>25555</v>
      </c>
      <c r="BK258" s="54">
        <v>26321</v>
      </c>
      <c r="BL258" s="54">
        <v>27109</v>
      </c>
      <c r="BM258" s="54">
        <v>27921</v>
      </c>
      <c r="BN258" s="54">
        <v>28758</v>
      </c>
      <c r="BO258" s="54">
        <v>29619</v>
      </c>
      <c r="BP258" s="54">
        <v>30505</v>
      </c>
      <c r="BQ258" s="54">
        <v>31419</v>
      </c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</row>
    <row r="259" spans="1:106">
      <c r="A259" s="54">
        <v>38</v>
      </c>
      <c r="B259" s="54">
        <v>419</v>
      </c>
      <c r="C259" s="54">
        <v>1078</v>
      </c>
      <c r="D259" s="54">
        <v>2011</v>
      </c>
      <c r="E259" s="54">
        <v>3393</v>
      </c>
      <c r="F259" s="54">
        <v>4923</v>
      </c>
      <c r="G259" s="54">
        <v>5067</v>
      </c>
      <c r="H259" s="54">
        <v>5215</v>
      </c>
      <c r="I259" s="54">
        <v>5368</v>
      </c>
      <c r="J259" s="54">
        <v>5525</v>
      </c>
      <c r="K259" s="54">
        <v>5687</v>
      </c>
      <c r="L259" s="54">
        <v>5855</v>
      </c>
      <c r="M259" s="54">
        <v>6027</v>
      </c>
      <c r="N259" s="54">
        <v>6205</v>
      </c>
      <c r="O259" s="54">
        <v>6388</v>
      </c>
      <c r="P259" s="54">
        <v>6578</v>
      </c>
      <c r="Q259" s="54">
        <v>6773</v>
      </c>
      <c r="R259" s="54">
        <v>6975</v>
      </c>
      <c r="S259" s="54">
        <v>7183</v>
      </c>
      <c r="T259" s="54">
        <v>7398</v>
      </c>
      <c r="U259" s="54">
        <v>7619</v>
      </c>
      <c r="V259" s="54">
        <v>7847</v>
      </c>
      <c r="W259" s="54">
        <v>8081</v>
      </c>
      <c r="X259" s="54">
        <v>8323</v>
      </c>
      <c r="Y259" s="54">
        <v>8572</v>
      </c>
      <c r="Z259" s="54">
        <v>8828</v>
      </c>
      <c r="AA259" s="54">
        <v>9092</v>
      </c>
      <c r="AB259" s="54">
        <v>9364</v>
      </c>
      <c r="AC259" s="54">
        <v>9644</v>
      </c>
      <c r="AD259" s="54">
        <v>9932</v>
      </c>
      <c r="AE259" s="54">
        <v>10229</v>
      </c>
      <c r="AF259" s="54">
        <v>10535</v>
      </c>
      <c r="AG259" s="54">
        <v>10850</v>
      </c>
      <c r="AH259" s="54">
        <v>11175</v>
      </c>
      <c r="AI259" s="54">
        <v>11509</v>
      </c>
      <c r="AJ259" s="54">
        <v>11854</v>
      </c>
      <c r="AK259" s="54">
        <v>12208</v>
      </c>
      <c r="AL259" s="54">
        <v>12574</v>
      </c>
      <c r="AM259" s="54">
        <v>12951</v>
      </c>
      <c r="AN259" s="54">
        <v>13339</v>
      </c>
      <c r="AO259" s="54">
        <v>13740</v>
      </c>
      <c r="AP259" s="54">
        <v>14152</v>
      </c>
      <c r="AQ259" s="54">
        <v>14576</v>
      </c>
      <c r="AR259" s="54">
        <v>15013</v>
      </c>
      <c r="AS259" s="54">
        <v>15464</v>
      </c>
      <c r="AT259" s="54">
        <v>15927</v>
      </c>
      <c r="AU259" s="54">
        <v>16405</v>
      </c>
      <c r="AV259" s="54">
        <v>16897</v>
      </c>
      <c r="AW259" s="54">
        <v>17404</v>
      </c>
      <c r="AX259" s="54">
        <v>17926</v>
      </c>
      <c r="AY259" s="54">
        <v>18463</v>
      </c>
      <c r="AZ259" s="54">
        <v>19017</v>
      </c>
      <c r="BA259" s="54">
        <v>19587</v>
      </c>
      <c r="BB259" s="54">
        <v>20174</v>
      </c>
      <c r="BC259" s="54">
        <v>20779</v>
      </c>
      <c r="BD259" s="54">
        <v>21402</v>
      </c>
      <c r="BE259" s="54">
        <v>22043</v>
      </c>
      <c r="BF259" s="54">
        <v>22704</v>
      </c>
      <c r="BG259" s="54">
        <v>23385</v>
      </c>
      <c r="BH259" s="54">
        <v>24085</v>
      </c>
      <c r="BI259" s="54">
        <v>24807</v>
      </c>
      <c r="BJ259" s="54">
        <v>25550</v>
      </c>
      <c r="BK259" s="54">
        <v>26316</v>
      </c>
      <c r="BL259" s="54">
        <v>27104</v>
      </c>
      <c r="BM259" s="54">
        <v>27916</v>
      </c>
      <c r="BN259" s="54">
        <v>28752</v>
      </c>
      <c r="BO259" s="54">
        <v>29612</v>
      </c>
      <c r="BP259" s="54">
        <v>30499</v>
      </c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</row>
    <row r="260" spans="1:106">
      <c r="A260" s="54">
        <v>39</v>
      </c>
      <c r="B260" s="54">
        <v>419</v>
      </c>
      <c r="C260" s="54">
        <v>1078</v>
      </c>
      <c r="D260" s="54">
        <v>2012</v>
      </c>
      <c r="E260" s="54">
        <v>3393</v>
      </c>
      <c r="F260" s="54">
        <v>4923</v>
      </c>
      <c r="G260" s="54">
        <v>5067</v>
      </c>
      <c r="H260" s="54">
        <v>5215</v>
      </c>
      <c r="I260" s="54">
        <v>5367</v>
      </c>
      <c r="J260" s="54">
        <v>5524</v>
      </c>
      <c r="K260" s="54">
        <v>5686</v>
      </c>
      <c r="L260" s="54">
        <v>5853</v>
      </c>
      <c r="M260" s="54">
        <v>6026</v>
      </c>
      <c r="N260" s="54">
        <v>6203</v>
      </c>
      <c r="O260" s="54">
        <v>6386</v>
      </c>
      <c r="P260" s="54">
        <v>6576</v>
      </c>
      <c r="Q260" s="54">
        <v>6771</v>
      </c>
      <c r="R260" s="54">
        <v>6973</v>
      </c>
      <c r="S260" s="54">
        <v>7181</v>
      </c>
      <c r="T260" s="54">
        <v>7396</v>
      </c>
      <c r="U260" s="54">
        <v>7617</v>
      </c>
      <c r="V260" s="54">
        <v>7844</v>
      </c>
      <c r="W260" s="54">
        <v>8079</v>
      </c>
      <c r="X260" s="54">
        <v>8320</v>
      </c>
      <c r="Y260" s="54">
        <v>8569</v>
      </c>
      <c r="Z260" s="54">
        <v>8825</v>
      </c>
      <c r="AA260" s="54">
        <v>9089</v>
      </c>
      <c r="AB260" s="54">
        <v>9361</v>
      </c>
      <c r="AC260" s="54">
        <v>9641</v>
      </c>
      <c r="AD260" s="54">
        <v>9929</v>
      </c>
      <c r="AE260" s="54">
        <v>10226</v>
      </c>
      <c r="AF260" s="54">
        <v>10532</v>
      </c>
      <c r="AG260" s="54">
        <v>10847</v>
      </c>
      <c r="AH260" s="54">
        <v>11172</v>
      </c>
      <c r="AI260" s="54">
        <v>11506</v>
      </c>
      <c r="AJ260" s="54">
        <v>11850</v>
      </c>
      <c r="AK260" s="54">
        <v>12205</v>
      </c>
      <c r="AL260" s="54">
        <v>12571</v>
      </c>
      <c r="AM260" s="54">
        <v>12948</v>
      </c>
      <c r="AN260" s="54">
        <v>13336</v>
      </c>
      <c r="AO260" s="54">
        <v>13736</v>
      </c>
      <c r="AP260" s="54">
        <v>14148</v>
      </c>
      <c r="AQ260" s="54">
        <v>14573</v>
      </c>
      <c r="AR260" s="54">
        <v>15010</v>
      </c>
      <c r="AS260" s="54">
        <v>15460</v>
      </c>
      <c r="AT260" s="54">
        <v>15924</v>
      </c>
      <c r="AU260" s="54">
        <v>16401</v>
      </c>
      <c r="AV260" s="54">
        <v>16893</v>
      </c>
      <c r="AW260" s="54">
        <v>17399</v>
      </c>
      <c r="AX260" s="54">
        <v>17921</v>
      </c>
      <c r="AY260" s="54">
        <v>18459</v>
      </c>
      <c r="AZ260" s="54">
        <v>19012</v>
      </c>
      <c r="BA260" s="54">
        <v>19582</v>
      </c>
      <c r="BB260" s="54">
        <v>20169</v>
      </c>
      <c r="BC260" s="54">
        <v>20774</v>
      </c>
      <c r="BD260" s="54">
        <v>21396</v>
      </c>
      <c r="BE260" s="54">
        <v>22038</v>
      </c>
      <c r="BF260" s="54">
        <v>22698</v>
      </c>
      <c r="BG260" s="54">
        <v>23378</v>
      </c>
      <c r="BH260" s="54">
        <v>24079</v>
      </c>
      <c r="BI260" s="54">
        <v>24800</v>
      </c>
      <c r="BJ260" s="54">
        <v>25543</v>
      </c>
      <c r="BK260" s="54">
        <v>26308</v>
      </c>
      <c r="BL260" s="54">
        <v>27096</v>
      </c>
      <c r="BM260" s="54">
        <v>27907</v>
      </c>
      <c r="BN260" s="54">
        <v>28743</v>
      </c>
      <c r="BO260" s="54">
        <v>29603</v>
      </c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</row>
    <row r="261" spans="1:106">
      <c r="A261" s="54">
        <v>40</v>
      </c>
      <c r="B261" s="54">
        <v>419</v>
      </c>
      <c r="C261" s="54">
        <v>1078</v>
      </c>
      <c r="D261" s="54">
        <v>2012</v>
      </c>
      <c r="E261" s="54">
        <v>3393</v>
      </c>
      <c r="F261" s="54">
        <v>4923</v>
      </c>
      <c r="G261" s="54">
        <v>5066</v>
      </c>
      <c r="H261" s="54">
        <v>5214</v>
      </c>
      <c r="I261" s="54">
        <v>5366</v>
      </c>
      <c r="J261" s="54">
        <v>5523</v>
      </c>
      <c r="K261" s="54">
        <v>5685</v>
      </c>
      <c r="L261" s="54">
        <v>5852</v>
      </c>
      <c r="M261" s="54">
        <v>6024</v>
      </c>
      <c r="N261" s="54">
        <v>6201</v>
      </c>
      <c r="O261" s="54">
        <v>6384</v>
      </c>
      <c r="P261" s="54">
        <v>6573</v>
      </c>
      <c r="Q261" s="54">
        <v>6768</v>
      </c>
      <c r="R261" s="54">
        <v>6970</v>
      </c>
      <c r="S261" s="54">
        <v>7178</v>
      </c>
      <c r="T261" s="54">
        <v>7393</v>
      </c>
      <c r="U261" s="54">
        <v>7614</v>
      </c>
      <c r="V261" s="54">
        <v>7841</v>
      </c>
      <c r="W261" s="54">
        <v>8076</v>
      </c>
      <c r="X261" s="54">
        <v>8317</v>
      </c>
      <c r="Y261" s="54">
        <v>8566</v>
      </c>
      <c r="Z261" s="54">
        <v>8822</v>
      </c>
      <c r="AA261" s="54">
        <v>9085</v>
      </c>
      <c r="AB261" s="54">
        <v>9357</v>
      </c>
      <c r="AC261" s="54">
        <v>9637</v>
      </c>
      <c r="AD261" s="54">
        <v>9925</v>
      </c>
      <c r="AE261" s="54">
        <v>10222</v>
      </c>
      <c r="AF261" s="54">
        <v>10528</v>
      </c>
      <c r="AG261" s="54">
        <v>10843</v>
      </c>
      <c r="AH261" s="54">
        <v>11167</v>
      </c>
      <c r="AI261" s="54">
        <v>11501</v>
      </c>
      <c r="AJ261" s="54">
        <v>11845</v>
      </c>
      <c r="AK261" s="54">
        <v>12201</v>
      </c>
      <c r="AL261" s="54">
        <v>12567</v>
      </c>
      <c r="AM261" s="54">
        <v>12944</v>
      </c>
      <c r="AN261" s="54">
        <v>13332</v>
      </c>
      <c r="AO261" s="54">
        <v>13732</v>
      </c>
      <c r="AP261" s="54">
        <v>14144</v>
      </c>
      <c r="AQ261" s="54">
        <v>14568</v>
      </c>
      <c r="AR261" s="54">
        <v>15005</v>
      </c>
      <c r="AS261" s="54">
        <v>15455</v>
      </c>
      <c r="AT261" s="54">
        <v>15918</v>
      </c>
      <c r="AU261" s="54">
        <v>16396</v>
      </c>
      <c r="AV261" s="54">
        <v>16887</v>
      </c>
      <c r="AW261" s="54">
        <v>17394</v>
      </c>
      <c r="AX261" s="54">
        <v>17915</v>
      </c>
      <c r="AY261" s="54">
        <v>18452</v>
      </c>
      <c r="AZ261" s="54">
        <v>19005</v>
      </c>
      <c r="BA261" s="54">
        <v>19575</v>
      </c>
      <c r="BB261" s="54">
        <v>20162</v>
      </c>
      <c r="BC261" s="54">
        <v>20766</v>
      </c>
      <c r="BD261" s="54">
        <v>21389</v>
      </c>
      <c r="BE261" s="54">
        <v>22030</v>
      </c>
      <c r="BF261" s="54">
        <v>22690</v>
      </c>
      <c r="BG261" s="54">
        <v>23370</v>
      </c>
      <c r="BH261" s="54">
        <v>24070</v>
      </c>
      <c r="BI261" s="54">
        <v>24791</v>
      </c>
      <c r="BJ261" s="54">
        <v>25534</v>
      </c>
      <c r="BK261" s="54">
        <v>26298</v>
      </c>
      <c r="BL261" s="54">
        <v>27086</v>
      </c>
      <c r="BM261" s="54">
        <v>27897</v>
      </c>
      <c r="BN261" s="54">
        <v>28732</v>
      </c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</row>
    <row r="262" spans="1:106">
      <c r="A262" s="54">
        <v>41</v>
      </c>
      <c r="B262" s="54">
        <v>419</v>
      </c>
      <c r="C262" s="54">
        <v>1078</v>
      </c>
      <c r="D262" s="54">
        <v>2012</v>
      </c>
      <c r="E262" s="54">
        <v>3393</v>
      </c>
      <c r="F262" s="54">
        <v>4922</v>
      </c>
      <c r="G262" s="54">
        <v>5065</v>
      </c>
      <c r="H262" s="54">
        <v>5213</v>
      </c>
      <c r="I262" s="54">
        <v>5365</v>
      </c>
      <c r="J262" s="54">
        <v>5522</v>
      </c>
      <c r="K262" s="54">
        <v>5683</v>
      </c>
      <c r="L262" s="54">
        <v>5849</v>
      </c>
      <c r="M262" s="54">
        <v>6021</v>
      </c>
      <c r="N262" s="54">
        <v>6198</v>
      </c>
      <c r="O262" s="54">
        <v>6381</v>
      </c>
      <c r="P262" s="54">
        <v>6570</v>
      </c>
      <c r="Q262" s="54">
        <v>6765</v>
      </c>
      <c r="R262" s="54">
        <v>6966</v>
      </c>
      <c r="S262" s="54">
        <v>7174</v>
      </c>
      <c r="T262" s="54">
        <v>7389</v>
      </c>
      <c r="U262" s="54">
        <v>7610</v>
      </c>
      <c r="V262" s="54">
        <v>7837</v>
      </c>
      <c r="W262" s="54">
        <v>8071</v>
      </c>
      <c r="X262" s="54">
        <v>8313</v>
      </c>
      <c r="Y262" s="54">
        <v>8561</v>
      </c>
      <c r="Z262" s="54">
        <v>8817</v>
      </c>
      <c r="AA262" s="54">
        <v>9081</v>
      </c>
      <c r="AB262" s="54">
        <v>9352</v>
      </c>
      <c r="AC262" s="54">
        <v>9632</v>
      </c>
      <c r="AD262" s="54">
        <v>9920</v>
      </c>
      <c r="AE262" s="54">
        <v>10217</v>
      </c>
      <c r="AF262" s="54">
        <v>10522</v>
      </c>
      <c r="AG262" s="54">
        <v>10837</v>
      </c>
      <c r="AH262" s="54">
        <v>11161</v>
      </c>
      <c r="AI262" s="54">
        <v>11495</v>
      </c>
      <c r="AJ262" s="54">
        <v>11840</v>
      </c>
      <c r="AK262" s="54">
        <v>12195</v>
      </c>
      <c r="AL262" s="54">
        <v>12561</v>
      </c>
      <c r="AM262" s="54">
        <v>12938</v>
      </c>
      <c r="AN262" s="54">
        <v>13326</v>
      </c>
      <c r="AO262" s="54">
        <v>13725</v>
      </c>
      <c r="AP262" s="54">
        <v>14137</v>
      </c>
      <c r="AQ262" s="54">
        <v>14561</v>
      </c>
      <c r="AR262" s="54">
        <v>14998</v>
      </c>
      <c r="AS262" s="54">
        <v>15448</v>
      </c>
      <c r="AT262" s="54">
        <v>15911</v>
      </c>
      <c r="AU262" s="54">
        <v>16388</v>
      </c>
      <c r="AV262" s="54">
        <v>16879</v>
      </c>
      <c r="AW262" s="54">
        <v>17385</v>
      </c>
      <c r="AX262" s="54">
        <v>17907</v>
      </c>
      <c r="AY262" s="54">
        <v>18444</v>
      </c>
      <c r="AZ262" s="54">
        <v>18996</v>
      </c>
      <c r="BA262" s="54">
        <v>19566</v>
      </c>
      <c r="BB262" s="54">
        <v>20152</v>
      </c>
      <c r="BC262" s="54">
        <v>20756</v>
      </c>
      <c r="BD262" s="54">
        <v>21378</v>
      </c>
      <c r="BE262" s="54">
        <v>22019</v>
      </c>
      <c r="BF262" s="54">
        <v>22679</v>
      </c>
      <c r="BG262" s="54">
        <v>23358</v>
      </c>
      <c r="BH262" s="54">
        <v>24058</v>
      </c>
      <c r="BI262" s="54">
        <v>24779</v>
      </c>
      <c r="BJ262" s="54">
        <v>25521</v>
      </c>
      <c r="BK262" s="54">
        <v>26285</v>
      </c>
      <c r="BL262" s="54">
        <v>27072</v>
      </c>
      <c r="BM262" s="54">
        <v>27882</v>
      </c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</row>
    <row r="263" spans="1:106">
      <c r="A263" s="54">
        <v>42</v>
      </c>
      <c r="B263" s="54">
        <v>419</v>
      </c>
      <c r="C263" s="54">
        <v>1078</v>
      </c>
      <c r="D263" s="54">
        <v>2011</v>
      </c>
      <c r="E263" s="54">
        <v>3393</v>
      </c>
      <c r="F263" s="54">
        <v>4921</v>
      </c>
      <c r="G263" s="54">
        <v>5064</v>
      </c>
      <c r="H263" s="54">
        <v>5212</v>
      </c>
      <c r="I263" s="54">
        <v>5363</v>
      </c>
      <c r="J263" s="54">
        <v>5520</v>
      </c>
      <c r="K263" s="54">
        <v>5681</v>
      </c>
      <c r="L263" s="54">
        <v>5847</v>
      </c>
      <c r="M263" s="54">
        <v>6018</v>
      </c>
      <c r="N263" s="54">
        <v>6195</v>
      </c>
      <c r="O263" s="54">
        <v>6377</v>
      </c>
      <c r="P263" s="54">
        <v>6566</v>
      </c>
      <c r="Q263" s="54">
        <v>6761</v>
      </c>
      <c r="R263" s="54">
        <v>6962</v>
      </c>
      <c r="S263" s="54">
        <v>7170</v>
      </c>
      <c r="T263" s="54">
        <v>7384</v>
      </c>
      <c r="U263" s="54">
        <v>7605</v>
      </c>
      <c r="V263" s="54">
        <v>7832</v>
      </c>
      <c r="W263" s="54">
        <v>8066</v>
      </c>
      <c r="X263" s="54">
        <v>8308</v>
      </c>
      <c r="Y263" s="54">
        <v>8556</v>
      </c>
      <c r="Z263" s="54">
        <v>8812</v>
      </c>
      <c r="AA263" s="54">
        <v>9075</v>
      </c>
      <c r="AB263" s="54">
        <v>9347</v>
      </c>
      <c r="AC263" s="54">
        <v>9626</v>
      </c>
      <c r="AD263" s="54">
        <v>9914</v>
      </c>
      <c r="AE263" s="54">
        <v>10210</v>
      </c>
      <c r="AF263" s="54">
        <v>10516</v>
      </c>
      <c r="AG263" s="54">
        <v>10830</v>
      </c>
      <c r="AH263" s="54">
        <v>11154</v>
      </c>
      <c r="AI263" s="54">
        <v>11489</v>
      </c>
      <c r="AJ263" s="54">
        <v>11834</v>
      </c>
      <c r="AK263" s="54">
        <v>12189</v>
      </c>
      <c r="AL263" s="54">
        <v>12554</v>
      </c>
      <c r="AM263" s="54">
        <v>12931</v>
      </c>
      <c r="AN263" s="54">
        <v>13319</v>
      </c>
      <c r="AO263" s="54">
        <v>13718</v>
      </c>
      <c r="AP263" s="54">
        <v>14130</v>
      </c>
      <c r="AQ263" s="54">
        <v>14553</v>
      </c>
      <c r="AR263" s="54">
        <v>14990</v>
      </c>
      <c r="AS263" s="54">
        <v>15439</v>
      </c>
      <c r="AT263" s="54">
        <v>15902</v>
      </c>
      <c r="AU263" s="54">
        <v>16379</v>
      </c>
      <c r="AV263" s="54">
        <v>16870</v>
      </c>
      <c r="AW263" s="54">
        <v>17376</v>
      </c>
      <c r="AX263" s="54">
        <v>17897</v>
      </c>
      <c r="AY263" s="54">
        <v>18433</v>
      </c>
      <c r="AZ263" s="54">
        <v>18986</v>
      </c>
      <c r="BA263" s="54">
        <v>19555</v>
      </c>
      <c r="BB263" s="54">
        <v>20141</v>
      </c>
      <c r="BC263" s="54">
        <v>20745</v>
      </c>
      <c r="BD263" s="54">
        <v>21367</v>
      </c>
      <c r="BE263" s="54">
        <v>22007</v>
      </c>
      <c r="BF263" s="54">
        <v>22666</v>
      </c>
      <c r="BG263" s="54">
        <v>23345</v>
      </c>
      <c r="BH263" s="54">
        <v>24044</v>
      </c>
      <c r="BI263" s="54">
        <v>24764</v>
      </c>
      <c r="BJ263" s="54">
        <v>25506</v>
      </c>
      <c r="BK263" s="54">
        <v>26270</v>
      </c>
      <c r="BL263" s="54">
        <v>27056</v>
      </c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</row>
    <row r="264" spans="1:106">
      <c r="A264" s="54">
        <v>43</v>
      </c>
      <c r="B264" s="54">
        <v>419</v>
      </c>
      <c r="C264" s="54">
        <v>1078</v>
      </c>
      <c r="D264" s="54">
        <v>2011</v>
      </c>
      <c r="E264" s="54">
        <v>3392</v>
      </c>
      <c r="F264" s="54">
        <v>4921</v>
      </c>
      <c r="G264" s="54">
        <v>5063</v>
      </c>
      <c r="H264" s="54">
        <v>5210</v>
      </c>
      <c r="I264" s="54">
        <v>5361</v>
      </c>
      <c r="J264" s="54">
        <v>5517</v>
      </c>
      <c r="K264" s="54">
        <v>5678</v>
      </c>
      <c r="L264" s="54">
        <v>5844</v>
      </c>
      <c r="M264" s="54">
        <v>6015</v>
      </c>
      <c r="N264" s="54">
        <v>6191</v>
      </c>
      <c r="O264" s="54">
        <v>6374</v>
      </c>
      <c r="P264" s="54">
        <v>6562</v>
      </c>
      <c r="Q264" s="54">
        <v>6756</v>
      </c>
      <c r="R264" s="54">
        <v>6958</v>
      </c>
      <c r="S264" s="54">
        <v>7165</v>
      </c>
      <c r="T264" s="54">
        <v>7380</v>
      </c>
      <c r="U264" s="54">
        <v>7600</v>
      </c>
      <c r="V264" s="54">
        <v>7827</v>
      </c>
      <c r="W264" s="54">
        <v>8061</v>
      </c>
      <c r="X264" s="54">
        <v>8302</v>
      </c>
      <c r="Y264" s="54">
        <v>8550</v>
      </c>
      <c r="Z264" s="54">
        <v>8806</v>
      </c>
      <c r="AA264" s="54">
        <v>9069</v>
      </c>
      <c r="AB264" s="54">
        <v>9340</v>
      </c>
      <c r="AC264" s="54">
        <v>9620</v>
      </c>
      <c r="AD264" s="54">
        <v>9907</v>
      </c>
      <c r="AE264" s="54">
        <v>10204</v>
      </c>
      <c r="AF264" s="54">
        <v>10509</v>
      </c>
      <c r="AG264" s="54">
        <v>10823</v>
      </c>
      <c r="AH264" s="54">
        <v>11148</v>
      </c>
      <c r="AI264" s="54">
        <v>11482</v>
      </c>
      <c r="AJ264" s="54">
        <v>11827</v>
      </c>
      <c r="AK264" s="54">
        <v>12182</v>
      </c>
      <c r="AL264" s="54">
        <v>12547</v>
      </c>
      <c r="AM264" s="54">
        <v>12923</v>
      </c>
      <c r="AN264" s="54">
        <v>13311</v>
      </c>
      <c r="AO264" s="54">
        <v>13710</v>
      </c>
      <c r="AP264" s="54">
        <v>14121</v>
      </c>
      <c r="AQ264" s="54">
        <v>14545</v>
      </c>
      <c r="AR264" s="54">
        <v>14981</v>
      </c>
      <c r="AS264" s="54">
        <v>15430</v>
      </c>
      <c r="AT264" s="54">
        <v>15893</v>
      </c>
      <c r="AU264" s="54">
        <v>16369</v>
      </c>
      <c r="AV264" s="54">
        <v>16860</v>
      </c>
      <c r="AW264" s="54">
        <v>17366</v>
      </c>
      <c r="AX264" s="54">
        <v>17886</v>
      </c>
      <c r="AY264" s="54">
        <v>18422</v>
      </c>
      <c r="AZ264" s="54">
        <v>18975</v>
      </c>
      <c r="BA264" s="54">
        <v>19543</v>
      </c>
      <c r="BB264" s="54">
        <v>20129</v>
      </c>
      <c r="BC264" s="54">
        <v>20732</v>
      </c>
      <c r="BD264" s="54">
        <v>21353</v>
      </c>
      <c r="BE264" s="54">
        <v>21993</v>
      </c>
      <c r="BF264" s="54">
        <v>22652</v>
      </c>
      <c r="BG264" s="54">
        <v>23331</v>
      </c>
      <c r="BH264" s="54">
        <v>24029</v>
      </c>
      <c r="BI264" s="54">
        <v>24749</v>
      </c>
      <c r="BJ264" s="54">
        <v>25490</v>
      </c>
      <c r="BK264" s="54">
        <v>26253</v>
      </c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</row>
    <row r="265" spans="1:106">
      <c r="A265" s="54">
        <v>44</v>
      </c>
      <c r="B265" s="54">
        <v>419</v>
      </c>
      <c r="C265" s="54">
        <v>1077</v>
      </c>
      <c r="D265" s="54">
        <v>2011</v>
      </c>
      <c r="E265" s="54">
        <v>3391</v>
      </c>
      <c r="F265" s="54">
        <v>4920</v>
      </c>
      <c r="G265" s="54">
        <v>5062</v>
      </c>
      <c r="H265" s="54">
        <v>5208</v>
      </c>
      <c r="I265" s="54">
        <v>5359</v>
      </c>
      <c r="J265" s="54">
        <v>5515</v>
      </c>
      <c r="K265" s="54">
        <v>5675</v>
      </c>
      <c r="L265" s="54">
        <v>5841</v>
      </c>
      <c r="M265" s="54">
        <v>6011</v>
      </c>
      <c r="N265" s="54">
        <v>6188</v>
      </c>
      <c r="O265" s="54">
        <v>6369</v>
      </c>
      <c r="P265" s="54">
        <v>6557</v>
      </c>
      <c r="Q265" s="54">
        <v>6752</v>
      </c>
      <c r="R265" s="54">
        <v>6953</v>
      </c>
      <c r="S265" s="54">
        <v>7160</v>
      </c>
      <c r="T265" s="54">
        <v>7374</v>
      </c>
      <c r="U265" s="54">
        <v>7595</v>
      </c>
      <c r="V265" s="54">
        <v>7822</v>
      </c>
      <c r="W265" s="54">
        <v>8055</v>
      </c>
      <c r="X265" s="54">
        <v>8296</v>
      </c>
      <c r="Y265" s="54">
        <v>8544</v>
      </c>
      <c r="Z265" s="54">
        <v>8800</v>
      </c>
      <c r="AA265" s="54">
        <v>9063</v>
      </c>
      <c r="AB265" s="54">
        <v>9334</v>
      </c>
      <c r="AC265" s="54">
        <v>9613</v>
      </c>
      <c r="AD265" s="54">
        <v>9900</v>
      </c>
      <c r="AE265" s="54">
        <v>10196</v>
      </c>
      <c r="AF265" s="54">
        <v>10501</v>
      </c>
      <c r="AG265" s="54">
        <v>10816</v>
      </c>
      <c r="AH265" s="54">
        <v>11141</v>
      </c>
      <c r="AI265" s="54">
        <v>11475</v>
      </c>
      <c r="AJ265" s="54">
        <v>11819</v>
      </c>
      <c r="AK265" s="54">
        <v>12174</v>
      </c>
      <c r="AL265" s="54">
        <v>12539</v>
      </c>
      <c r="AM265" s="54">
        <v>12915</v>
      </c>
      <c r="AN265" s="54">
        <v>13302</v>
      </c>
      <c r="AO265" s="54">
        <v>13701</v>
      </c>
      <c r="AP265" s="54">
        <v>14112</v>
      </c>
      <c r="AQ265" s="54">
        <v>14535</v>
      </c>
      <c r="AR265" s="54">
        <v>14971</v>
      </c>
      <c r="AS265" s="54">
        <v>15420</v>
      </c>
      <c r="AT265" s="54">
        <v>15883</v>
      </c>
      <c r="AU265" s="54">
        <v>16359</v>
      </c>
      <c r="AV265" s="54">
        <v>16849</v>
      </c>
      <c r="AW265" s="54">
        <v>17354</v>
      </c>
      <c r="AX265" s="54">
        <v>17875</v>
      </c>
      <c r="AY265" s="54">
        <v>18410</v>
      </c>
      <c r="AZ265" s="54">
        <v>18962</v>
      </c>
      <c r="BA265" s="54">
        <v>19530</v>
      </c>
      <c r="BB265" s="54">
        <v>20116</v>
      </c>
      <c r="BC265" s="54">
        <v>20718</v>
      </c>
      <c r="BD265" s="54">
        <v>21339</v>
      </c>
      <c r="BE265" s="54">
        <v>21978</v>
      </c>
      <c r="BF265" s="54">
        <v>22637</v>
      </c>
      <c r="BG265" s="54">
        <v>23315</v>
      </c>
      <c r="BH265" s="54">
        <v>24013</v>
      </c>
      <c r="BI265" s="54">
        <v>24732</v>
      </c>
      <c r="BJ265" s="54">
        <v>25472</v>
      </c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</row>
    <row r="266" spans="1:106">
      <c r="A266" s="54">
        <v>45</v>
      </c>
      <c r="B266" s="54">
        <v>419</v>
      </c>
      <c r="C266" s="54">
        <v>1077</v>
      </c>
      <c r="D266" s="54">
        <v>2010</v>
      </c>
      <c r="E266" s="54">
        <v>3391</v>
      </c>
      <c r="F266" s="54">
        <v>4918</v>
      </c>
      <c r="G266" s="54">
        <v>5060</v>
      </c>
      <c r="H266" s="54">
        <v>5206</v>
      </c>
      <c r="I266" s="54">
        <v>5357</v>
      </c>
      <c r="J266" s="54">
        <v>5512</v>
      </c>
      <c r="K266" s="54">
        <v>5672</v>
      </c>
      <c r="L266" s="54">
        <v>5837</v>
      </c>
      <c r="M266" s="54">
        <v>6008</v>
      </c>
      <c r="N266" s="54">
        <v>6183</v>
      </c>
      <c r="O266" s="54">
        <v>6365</v>
      </c>
      <c r="P266" s="54">
        <v>6553</v>
      </c>
      <c r="Q266" s="54">
        <v>6747</v>
      </c>
      <c r="R266" s="54">
        <v>6948</v>
      </c>
      <c r="S266" s="54">
        <v>7156</v>
      </c>
      <c r="T266" s="54">
        <v>7369</v>
      </c>
      <c r="U266" s="54">
        <v>7590</v>
      </c>
      <c r="V266" s="54">
        <v>7816</v>
      </c>
      <c r="W266" s="54">
        <v>8050</v>
      </c>
      <c r="X266" s="54">
        <v>8291</v>
      </c>
      <c r="Y266" s="54">
        <v>8539</v>
      </c>
      <c r="Z266" s="54">
        <v>8794</v>
      </c>
      <c r="AA266" s="54">
        <v>9057</v>
      </c>
      <c r="AB266" s="54">
        <v>9328</v>
      </c>
      <c r="AC266" s="54">
        <v>9607</v>
      </c>
      <c r="AD266" s="54">
        <v>9894</v>
      </c>
      <c r="AE266" s="54">
        <v>10190</v>
      </c>
      <c r="AF266" s="54">
        <v>10495</v>
      </c>
      <c r="AG266" s="54">
        <v>10810</v>
      </c>
      <c r="AH266" s="54">
        <v>11134</v>
      </c>
      <c r="AI266" s="54">
        <v>11468</v>
      </c>
      <c r="AJ266" s="54">
        <v>11812</v>
      </c>
      <c r="AK266" s="54">
        <v>12167</v>
      </c>
      <c r="AL266" s="54">
        <v>12532</v>
      </c>
      <c r="AM266" s="54">
        <v>12907</v>
      </c>
      <c r="AN266" s="54">
        <v>13295</v>
      </c>
      <c r="AO266" s="54">
        <v>13693</v>
      </c>
      <c r="AP266" s="54">
        <v>14104</v>
      </c>
      <c r="AQ266" s="54">
        <v>14527</v>
      </c>
      <c r="AR266" s="54">
        <v>14962</v>
      </c>
      <c r="AS266" s="54">
        <v>15411</v>
      </c>
      <c r="AT266" s="54">
        <v>15873</v>
      </c>
      <c r="AU266" s="54">
        <v>16349</v>
      </c>
      <c r="AV266" s="54">
        <v>16839</v>
      </c>
      <c r="AW266" s="54">
        <v>17344</v>
      </c>
      <c r="AX266" s="54">
        <v>17864</v>
      </c>
      <c r="AY266" s="54">
        <v>18399</v>
      </c>
      <c r="AZ266" s="54">
        <v>18951</v>
      </c>
      <c r="BA266" s="54">
        <v>19519</v>
      </c>
      <c r="BB266" s="54">
        <v>20103</v>
      </c>
      <c r="BC266" s="54">
        <v>20706</v>
      </c>
      <c r="BD266" s="54">
        <v>21326</v>
      </c>
      <c r="BE266" s="54">
        <v>21965</v>
      </c>
      <c r="BF266" s="54">
        <v>22623</v>
      </c>
      <c r="BG266" s="54">
        <v>23300</v>
      </c>
      <c r="BH266" s="54">
        <v>23998</v>
      </c>
      <c r="BI266" s="54">
        <v>24716</v>
      </c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</row>
    <row r="267" spans="1:106">
      <c r="A267" s="54">
        <v>46</v>
      </c>
      <c r="B267" s="54">
        <v>418</v>
      </c>
      <c r="C267" s="54">
        <v>1077</v>
      </c>
      <c r="D267" s="54">
        <v>2010</v>
      </c>
      <c r="E267" s="54">
        <v>3390</v>
      </c>
      <c r="F267" s="54">
        <v>4917</v>
      </c>
      <c r="G267" s="54">
        <v>5059</v>
      </c>
      <c r="H267" s="54">
        <v>5204</v>
      </c>
      <c r="I267" s="54">
        <v>5355</v>
      </c>
      <c r="J267" s="54">
        <v>5509</v>
      </c>
      <c r="K267" s="54">
        <v>5669</v>
      </c>
      <c r="L267" s="54">
        <v>5834</v>
      </c>
      <c r="M267" s="54">
        <v>6004</v>
      </c>
      <c r="N267" s="54">
        <v>6179</v>
      </c>
      <c r="O267" s="54">
        <v>6360</v>
      </c>
      <c r="P267" s="54">
        <v>6547</v>
      </c>
      <c r="Q267" s="54">
        <v>6743</v>
      </c>
      <c r="R267" s="54">
        <v>6944</v>
      </c>
      <c r="S267" s="54">
        <v>7152</v>
      </c>
      <c r="T267" s="54">
        <v>7365</v>
      </c>
      <c r="U267" s="54">
        <v>7586</v>
      </c>
      <c r="V267" s="54">
        <v>7812</v>
      </c>
      <c r="W267" s="54">
        <v>8046</v>
      </c>
      <c r="X267" s="54">
        <v>8286</v>
      </c>
      <c r="Y267" s="54">
        <v>8534</v>
      </c>
      <c r="Z267" s="54">
        <v>8789</v>
      </c>
      <c r="AA267" s="54">
        <v>9052</v>
      </c>
      <c r="AB267" s="54">
        <v>9322</v>
      </c>
      <c r="AC267" s="54">
        <v>9601</v>
      </c>
      <c r="AD267" s="54">
        <v>9888</v>
      </c>
      <c r="AE267" s="54">
        <v>10185</v>
      </c>
      <c r="AF267" s="54">
        <v>10491</v>
      </c>
      <c r="AG267" s="54">
        <v>10805</v>
      </c>
      <c r="AH267" s="54">
        <v>11129</v>
      </c>
      <c r="AI267" s="54">
        <v>11463</v>
      </c>
      <c r="AJ267" s="54">
        <v>11807</v>
      </c>
      <c r="AK267" s="54">
        <v>12161</v>
      </c>
      <c r="AL267" s="54">
        <v>12526</v>
      </c>
      <c r="AM267" s="54">
        <v>12901</v>
      </c>
      <c r="AN267" s="54">
        <v>13288</v>
      </c>
      <c r="AO267" s="54">
        <v>13687</v>
      </c>
      <c r="AP267" s="54">
        <v>14097</v>
      </c>
      <c r="AQ267" s="54">
        <v>14520</v>
      </c>
      <c r="AR267" s="54">
        <v>14955</v>
      </c>
      <c r="AS267" s="54">
        <v>15404</v>
      </c>
      <c r="AT267" s="54">
        <v>15866</v>
      </c>
      <c r="AU267" s="54">
        <v>16341</v>
      </c>
      <c r="AV267" s="54">
        <v>16831</v>
      </c>
      <c r="AW267" s="54">
        <v>17336</v>
      </c>
      <c r="AX267" s="54">
        <v>17855</v>
      </c>
      <c r="AY267" s="54">
        <v>18390</v>
      </c>
      <c r="AZ267" s="54">
        <v>18941</v>
      </c>
      <c r="BA267" s="54">
        <v>19509</v>
      </c>
      <c r="BB267" s="54">
        <v>20093</v>
      </c>
      <c r="BC267" s="54">
        <v>20695</v>
      </c>
      <c r="BD267" s="54">
        <v>21315</v>
      </c>
      <c r="BE267" s="54">
        <v>21954</v>
      </c>
      <c r="BF267" s="54">
        <v>22611</v>
      </c>
      <c r="BG267" s="54">
        <v>23288</v>
      </c>
      <c r="BH267" s="54">
        <v>23985</v>
      </c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</row>
    <row r="268" spans="1:106">
      <c r="A268" s="54">
        <v>47</v>
      </c>
      <c r="B268" s="54">
        <v>418</v>
      </c>
      <c r="C268" s="54">
        <v>1077</v>
      </c>
      <c r="D268" s="54">
        <v>2009</v>
      </c>
      <c r="E268" s="54">
        <v>3389</v>
      </c>
      <c r="F268" s="54">
        <v>4916</v>
      </c>
      <c r="G268" s="54">
        <v>5057</v>
      </c>
      <c r="H268" s="54">
        <v>5202</v>
      </c>
      <c r="I268" s="54">
        <v>5352</v>
      </c>
      <c r="J268" s="54">
        <v>5506</v>
      </c>
      <c r="K268" s="54">
        <v>5666</v>
      </c>
      <c r="L268" s="54">
        <v>5830</v>
      </c>
      <c r="M268" s="54">
        <v>5999</v>
      </c>
      <c r="N268" s="54">
        <v>6174</v>
      </c>
      <c r="O268" s="54">
        <v>6355</v>
      </c>
      <c r="P268" s="54">
        <v>6545</v>
      </c>
      <c r="Q268" s="54">
        <v>6740</v>
      </c>
      <c r="R268" s="54">
        <v>6941</v>
      </c>
      <c r="S268" s="54">
        <v>7149</v>
      </c>
      <c r="T268" s="54">
        <v>7362</v>
      </c>
      <c r="U268" s="54">
        <v>7582</v>
      </c>
      <c r="V268" s="54">
        <v>7809</v>
      </c>
      <c r="W268" s="54">
        <v>8042</v>
      </c>
      <c r="X268" s="54">
        <v>8283</v>
      </c>
      <c r="Y268" s="54">
        <v>8530</v>
      </c>
      <c r="Z268" s="54">
        <v>8785</v>
      </c>
      <c r="AA268" s="54">
        <v>9048</v>
      </c>
      <c r="AB268" s="54">
        <v>9319</v>
      </c>
      <c r="AC268" s="54">
        <v>9597</v>
      </c>
      <c r="AD268" s="54">
        <v>9885</v>
      </c>
      <c r="AE268" s="54">
        <v>10182</v>
      </c>
      <c r="AF268" s="54">
        <v>10487</v>
      </c>
      <c r="AG268" s="54">
        <v>10802</v>
      </c>
      <c r="AH268" s="54">
        <v>11126</v>
      </c>
      <c r="AI268" s="54">
        <v>11459</v>
      </c>
      <c r="AJ268" s="54">
        <v>11803</v>
      </c>
      <c r="AK268" s="54">
        <v>12157</v>
      </c>
      <c r="AL268" s="54">
        <v>12522</v>
      </c>
      <c r="AM268" s="54">
        <v>12897</v>
      </c>
      <c r="AN268" s="54">
        <v>13284</v>
      </c>
      <c r="AO268" s="54">
        <v>13682</v>
      </c>
      <c r="AP268" s="54">
        <v>14092</v>
      </c>
      <c r="AQ268" s="54">
        <v>14515</v>
      </c>
      <c r="AR268" s="54">
        <v>14950</v>
      </c>
      <c r="AS268" s="54">
        <v>15398</v>
      </c>
      <c r="AT268" s="54">
        <v>15860</v>
      </c>
      <c r="AU268" s="54">
        <v>16335</v>
      </c>
      <c r="AV268" s="54">
        <v>16825</v>
      </c>
      <c r="AW268" s="54">
        <v>17329</v>
      </c>
      <c r="AX268" s="54">
        <v>17849</v>
      </c>
      <c r="AY268" s="54">
        <v>18384</v>
      </c>
      <c r="AZ268" s="54">
        <v>18935</v>
      </c>
      <c r="BA268" s="54">
        <v>19502</v>
      </c>
      <c r="BB268" s="54">
        <v>20086</v>
      </c>
      <c r="BC268" s="54">
        <v>20688</v>
      </c>
      <c r="BD268" s="54">
        <v>21307</v>
      </c>
      <c r="BE268" s="54">
        <v>21945</v>
      </c>
      <c r="BF268" s="54">
        <v>22602</v>
      </c>
      <c r="BG268" s="54">
        <v>23279</v>
      </c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</row>
    <row r="269" spans="1:106">
      <c r="A269" s="54">
        <v>48</v>
      </c>
      <c r="B269" s="54">
        <v>418</v>
      </c>
      <c r="C269" s="54">
        <v>1076</v>
      </c>
      <c r="D269" s="54">
        <v>2009</v>
      </c>
      <c r="E269" s="54">
        <v>3388</v>
      </c>
      <c r="F269" s="54">
        <v>4915</v>
      </c>
      <c r="G269" s="54">
        <v>5055</v>
      </c>
      <c r="H269" s="54">
        <v>5200</v>
      </c>
      <c r="I269" s="54">
        <v>5349</v>
      </c>
      <c r="J269" s="54">
        <v>5503</v>
      </c>
      <c r="K269" s="54">
        <v>5662</v>
      </c>
      <c r="L269" s="54">
        <v>5826</v>
      </c>
      <c r="M269" s="54">
        <v>5995</v>
      </c>
      <c r="N269" s="54">
        <v>6169</v>
      </c>
      <c r="O269" s="54">
        <v>6353</v>
      </c>
      <c r="P269" s="54">
        <v>6543</v>
      </c>
      <c r="Q269" s="54">
        <v>6738</v>
      </c>
      <c r="R269" s="54">
        <v>6940</v>
      </c>
      <c r="S269" s="54">
        <v>7147</v>
      </c>
      <c r="T269" s="54">
        <v>7360</v>
      </c>
      <c r="U269" s="54">
        <v>7580</v>
      </c>
      <c r="V269" s="54">
        <v>7807</v>
      </c>
      <c r="W269" s="54">
        <v>8040</v>
      </c>
      <c r="X269" s="54">
        <v>8280</v>
      </c>
      <c r="Y269" s="54">
        <v>8528</v>
      </c>
      <c r="Z269" s="54">
        <v>8783</v>
      </c>
      <c r="AA269" s="54">
        <v>9046</v>
      </c>
      <c r="AB269" s="54">
        <v>9316</v>
      </c>
      <c r="AC269" s="54">
        <v>9595</v>
      </c>
      <c r="AD269" s="54">
        <v>9883</v>
      </c>
      <c r="AE269" s="54">
        <v>10180</v>
      </c>
      <c r="AF269" s="54">
        <v>10485</v>
      </c>
      <c r="AG269" s="54">
        <v>10800</v>
      </c>
      <c r="AH269" s="54">
        <v>11123</v>
      </c>
      <c r="AI269" s="54">
        <v>11457</v>
      </c>
      <c r="AJ269" s="54">
        <v>11801</v>
      </c>
      <c r="AK269" s="54">
        <v>12155</v>
      </c>
      <c r="AL269" s="54">
        <v>12519</v>
      </c>
      <c r="AM269" s="54">
        <v>12895</v>
      </c>
      <c r="AN269" s="54">
        <v>13281</v>
      </c>
      <c r="AO269" s="54">
        <v>13679</v>
      </c>
      <c r="AP269" s="54">
        <v>14090</v>
      </c>
      <c r="AQ269" s="54">
        <v>14512</v>
      </c>
      <c r="AR269" s="54">
        <v>14947</v>
      </c>
      <c r="AS269" s="54">
        <v>15395</v>
      </c>
      <c r="AT269" s="54">
        <v>15857</v>
      </c>
      <c r="AU269" s="54">
        <v>16332</v>
      </c>
      <c r="AV269" s="54">
        <v>16822</v>
      </c>
      <c r="AW269" s="54">
        <v>17326</v>
      </c>
      <c r="AX269" s="54">
        <v>17845</v>
      </c>
      <c r="AY269" s="54">
        <v>18380</v>
      </c>
      <c r="AZ269" s="54">
        <v>18930</v>
      </c>
      <c r="BA269" s="54">
        <v>19497</v>
      </c>
      <c r="BB269" s="54">
        <v>20081</v>
      </c>
      <c r="BC269" s="54">
        <v>20683</v>
      </c>
      <c r="BD269" s="54">
        <v>21302</v>
      </c>
      <c r="BE269" s="54">
        <v>21940</v>
      </c>
      <c r="BF269" s="54">
        <v>22597</v>
      </c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</row>
    <row r="270" spans="1:106">
      <c r="A270" s="54">
        <v>49</v>
      </c>
      <c r="B270" s="54">
        <v>418</v>
      </c>
      <c r="C270" s="54">
        <v>1076</v>
      </c>
      <c r="D270" s="54">
        <v>2008</v>
      </c>
      <c r="E270" s="54">
        <v>3387</v>
      </c>
      <c r="F270" s="54">
        <v>4913</v>
      </c>
      <c r="G270" s="54">
        <v>5053</v>
      </c>
      <c r="H270" s="54">
        <v>5198</v>
      </c>
      <c r="I270" s="54">
        <v>5346</v>
      </c>
      <c r="J270" s="54">
        <v>5500</v>
      </c>
      <c r="K270" s="54">
        <v>5658</v>
      </c>
      <c r="L270" s="54">
        <v>5821</v>
      </c>
      <c r="M270" s="54">
        <v>5989</v>
      </c>
      <c r="N270" s="54">
        <v>6168</v>
      </c>
      <c r="O270" s="54">
        <v>6352</v>
      </c>
      <c r="P270" s="54">
        <v>6542</v>
      </c>
      <c r="Q270" s="54">
        <v>6737</v>
      </c>
      <c r="R270" s="54">
        <v>6939</v>
      </c>
      <c r="S270" s="54">
        <v>7146</v>
      </c>
      <c r="T270" s="54">
        <v>7359</v>
      </c>
      <c r="U270" s="54">
        <v>7579</v>
      </c>
      <c r="V270" s="54">
        <v>7806</v>
      </c>
      <c r="W270" s="54">
        <v>8039</v>
      </c>
      <c r="X270" s="54">
        <v>8279</v>
      </c>
      <c r="Y270" s="54">
        <v>8527</v>
      </c>
      <c r="Z270" s="54">
        <v>8782</v>
      </c>
      <c r="AA270" s="54">
        <v>9044</v>
      </c>
      <c r="AB270" s="54">
        <v>9316</v>
      </c>
      <c r="AC270" s="54">
        <v>9595</v>
      </c>
      <c r="AD270" s="54">
        <v>9883</v>
      </c>
      <c r="AE270" s="54">
        <v>10179</v>
      </c>
      <c r="AF270" s="54">
        <v>10485</v>
      </c>
      <c r="AG270" s="54">
        <v>10799</v>
      </c>
      <c r="AH270" s="54">
        <v>11123</v>
      </c>
      <c r="AI270" s="54">
        <v>11457</v>
      </c>
      <c r="AJ270" s="54">
        <v>11800</v>
      </c>
      <c r="AK270" s="54">
        <v>12154</v>
      </c>
      <c r="AL270" s="54">
        <v>12519</v>
      </c>
      <c r="AM270" s="54">
        <v>12894</v>
      </c>
      <c r="AN270" s="54">
        <v>13281</v>
      </c>
      <c r="AO270" s="54">
        <v>13679</v>
      </c>
      <c r="AP270" s="54">
        <v>14089</v>
      </c>
      <c r="AQ270" s="54">
        <v>14511</v>
      </c>
      <c r="AR270" s="54">
        <v>14946</v>
      </c>
      <c r="AS270" s="54">
        <v>15394</v>
      </c>
      <c r="AT270" s="54">
        <v>15856</v>
      </c>
      <c r="AU270" s="54">
        <v>16331</v>
      </c>
      <c r="AV270" s="54">
        <v>16821</v>
      </c>
      <c r="AW270" s="54">
        <v>17325</v>
      </c>
      <c r="AX270" s="54">
        <v>17844</v>
      </c>
      <c r="AY270" s="54">
        <v>18378</v>
      </c>
      <c r="AZ270" s="54">
        <v>18929</v>
      </c>
      <c r="BA270" s="54">
        <v>19496</v>
      </c>
      <c r="BB270" s="54">
        <v>20080</v>
      </c>
      <c r="BC270" s="54">
        <v>20681</v>
      </c>
      <c r="BD270" s="54">
        <v>21300</v>
      </c>
      <c r="BE270" s="54">
        <v>21938</v>
      </c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</row>
    <row r="271" spans="1:106">
      <c r="A271" s="54">
        <v>50</v>
      </c>
      <c r="B271" s="54">
        <v>418</v>
      </c>
      <c r="C271" s="54">
        <v>1076</v>
      </c>
      <c r="D271" s="54">
        <v>2007</v>
      </c>
      <c r="E271" s="54">
        <v>3386</v>
      </c>
      <c r="F271" s="54">
        <v>4912</v>
      </c>
      <c r="G271" s="54">
        <v>5051</v>
      </c>
      <c r="H271" s="54">
        <v>5195</v>
      </c>
      <c r="I271" s="54">
        <v>5343</v>
      </c>
      <c r="J271" s="54">
        <v>5496</v>
      </c>
      <c r="K271" s="54">
        <v>5654</v>
      </c>
      <c r="L271" s="54">
        <v>5816</v>
      </c>
      <c r="M271" s="54">
        <v>5989</v>
      </c>
      <c r="N271" s="54">
        <v>6168</v>
      </c>
      <c r="O271" s="54">
        <v>6352</v>
      </c>
      <c r="P271" s="54">
        <v>6542</v>
      </c>
      <c r="Q271" s="54">
        <v>6737</v>
      </c>
      <c r="R271" s="54">
        <v>6938</v>
      </c>
      <c r="S271" s="54">
        <v>7146</v>
      </c>
      <c r="T271" s="54">
        <v>7359</v>
      </c>
      <c r="U271" s="54">
        <v>7579</v>
      </c>
      <c r="V271" s="54">
        <v>7806</v>
      </c>
      <c r="W271" s="54">
        <v>8039</v>
      </c>
      <c r="X271" s="54">
        <v>8279</v>
      </c>
      <c r="Y271" s="54">
        <v>8527</v>
      </c>
      <c r="Z271" s="54">
        <v>8782</v>
      </c>
      <c r="AA271" s="54">
        <v>9045</v>
      </c>
      <c r="AB271" s="54">
        <v>9316</v>
      </c>
      <c r="AC271" s="54">
        <v>9596</v>
      </c>
      <c r="AD271" s="54">
        <v>9884</v>
      </c>
      <c r="AE271" s="54">
        <v>10180</v>
      </c>
      <c r="AF271" s="54">
        <v>10485</v>
      </c>
      <c r="AG271" s="54">
        <v>10800</v>
      </c>
      <c r="AH271" s="54">
        <v>11124</v>
      </c>
      <c r="AI271" s="54">
        <v>11457</v>
      </c>
      <c r="AJ271" s="54">
        <v>11801</v>
      </c>
      <c r="AK271" s="54">
        <v>12155</v>
      </c>
      <c r="AL271" s="54">
        <v>12519</v>
      </c>
      <c r="AM271" s="54">
        <v>12895</v>
      </c>
      <c r="AN271" s="54">
        <v>13281</v>
      </c>
      <c r="AO271" s="54">
        <v>13679</v>
      </c>
      <c r="AP271" s="54">
        <v>14090</v>
      </c>
      <c r="AQ271" s="54">
        <v>14512</v>
      </c>
      <c r="AR271" s="54">
        <v>14947</v>
      </c>
      <c r="AS271" s="54">
        <v>15395</v>
      </c>
      <c r="AT271" s="54">
        <v>15856</v>
      </c>
      <c r="AU271" s="54">
        <v>16332</v>
      </c>
      <c r="AV271" s="54">
        <v>16821</v>
      </c>
      <c r="AW271" s="54">
        <v>17325</v>
      </c>
      <c r="AX271" s="54">
        <v>17844</v>
      </c>
      <c r="AY271" s="54">
        <v>18379</v>
      </c>
      <c r="AZ271" s="54">
        <v>18929</v>
      </c>
      <c r="BA271" s="54">
        <v>19496</v>
      </c>
      <c r="BB271" s="54">
        <v>20080</v>
      </c>
      <c r="BC271" s="54">
        <v>20681</v>
      </c>
      <c r="BD271" s="54">
        <v>21300</v>
      </c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</row>
    <row r="272" spans="1:106">
      <c r="A272" s="54">
        <v>51</v>
      </c>
      <c r="B272" s="54">
        <v>418</v>
      </c>
      <c r="C272" s="54">
        <v>1076</v>
      </c>
      <c r="D272" s="54">
        <v>2007</v>
      </c>
      <c r="E272" s="54">
        <v>3385</v>
      </c>
      <c r="F272" s="54">
        <v>4910</v>
      </c>
      <c r="G272" s="54">
        <v>5049</v>
      </c>
      <c r="H272" s="54">
        <v>5192</v>
      </c>
      <c r="I272" s="54">
        <v>5340</v>
      </c>
      <c r="J272" s="54">
        <v>5492</v>
      </c>
      <c r="K272" s="54">
        <v>5649</v>
      </c>
      <c r="L272" s="54">
        <v>5816</v>
      </c>
      <c r="M272" s="54">
        <v>5989</v>
      </c>
      <c r="N272" s="54">
        <v>6168</v>
      </c>
      <c r="O272" s="54">
        <v>6352</v>
      </c>
      <c r="P272" s="54">
        <v>6542</v>
      </c>
      <c r="Q272" s="54">
        <v>6737</v>
      </c>
      <c r="R272" s="54">
        <v>6938</v>
      </c>
      <c r="S272" s="54">
        <v>7146</v>
      </c>
      <c r="T272" s="54">
        <v>7359</v>
      </c>
      <c r="U272" s="54">
        <v>7579</v>
      </c>
      <c r="V272" s="54">
        <v>7805</v>
      </c>
      <c r="W272" s="54">
        <v>8039</v>
      </c>
      <c r="X272" s="54">
        <v>8279</v>
      </c>
      <c r="Y272" s="54">
        <v>8526</v>
      </c>
      <c r="Z272" s="54">
        <v>8782</v>
      </c>
      <c r="AA272" s="54">
        <v>9046</v>
      </c>
      <c r="AB272" s="54">
        <v>9317</v>
      </c>
      <c r="AC272" s="54">
        <v>9596</v>
      </c>
      <c r="AD272" s="54">
        <v>9884</v>
      </c>
      <c r="AE272" s="54">
        <v>10181</v>
      </c>
      <c r="AF272" s="54">
        <v>10486</v>
      </c>
      <c r="AG272" s="54">
        <v>10801</v>
      </c>
      <c r="AH272" s="54">
        <v>11124</v>
      </c>
      <c r="AI272" s="54">
        <v>11458</v>
      </c>
      <c r="AJ272" s="54">
        <v>11802</v>
      </c>
      <c r="AK272" s="54">
        <v>12156</v>
      </c>
      <c r="AL272" s="54">
        <v>12520</v>
      </c>
      <c r="AM272" s="54">
        <v>12895</v>
      </c>
      <c r="AN272" s="54">
        <v>13282</v>
      </c>
      <c r="AO272" s="54">
        <v>13680</v>
      </c>
      <c r="AP272" s="54">
        <v>14090</v>
      </c>
      <c r="AQ272" s="54">
        <v>14513</v>
      </c>
      <c r="AR272" s="54">
        <v>14948</v>
      </c>
      <c r="AS272" s="54">
        <v>15396</v>
      </c>
      <c r="AT272" s="54">
        <v>15857</v>
      </c>
      <c r="AU272" s="54">
        <v>16332</v>
      </c>
      <c r="AV272" s="54">
        <v>16822</v>
      </c>
      <c r="AW272" s="54">
        <v>17326</v>
      </c>
      <c r="AX272" s="54">
        <v>17845</v>
      </c>
      <c r="AY272" s="54">
        <v>18379</v>
      </c>
      <c r="AZ272" s="54">
        <v>18930</v>
      </c>
      <c r="BA272" s="54">
        <v>19497</v>
      </c>
      <c r="BB272" s="54">
        <v>20080</v>
      </c>
      <c r="BC272" s="54">
        <v>20681</v>
      </c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</row>
    <row r="273" spans="1:106">
      <c r="A273" s="54">
        <v>52</v>
      </c>
      <c r="B273" s="54">
        <v>418</v>
      </c>
      <c r="C273" s="54">
        <v>1075</v>
      </c>
      <c r="D273" s="54">
        <v>2006</v>
      </c>
      <c r="E273" s="54">
        <v>3384</v>
      </c>
      <c r="F273" s="54">
        <v>4908</v>
      </c>
      <c r="G273" s="54">
        <v>5047</v>
      </c>
      <c r="H273" s="54">
        <v>5189</v>
      </c>
      <c r="I273" s="54">
        <v>5336</v>
      </c>
      <c r="J273" s="54">
        <v>5488</v>
      </c>
      <c r="K273" s="54">
        <v>5649</v>
      </c>
      <c r="L273" s="54">
        <v>5816</v>
      </c>
      <c r="M273" s="54">
        <v>5989</v>
      </c>
      <c r="N273" s="54">
        <v>6168</v>
      </c>
      <c r="O273" s="54">
        <v>6352</v>
      </c>
      <c r="P273" s="54">
        <v>6542</v>
      </c>
      <c r="Q273" s="54">
        <v>6737</v>
      </c>
      <c r="R273" s="54">
        <v>6938</v>
      </c>
      <c r="S273" s="54">
        <v>7145</v>
      </c>
      <c r="T273" s="54">
        <v>7359</v>
      </c>
      <c r="U273" s="54">
        <v>7579</v>
      </c>
      <c r="V273" s="54">
        <v>7805</v>
      </c>
      <c r="W273" s="54">
        <v>8039</v>
      </c>
      <c r="X273" s="54">
        <v>8279</v>
      </c>
      <c r="Y273" s="54">
        <v>8527</v>
      </c>
      <c r="Z273" s="54">
        <v>8783</v>
      </c>
      <c r="AA273" s="54">
        <v>9046</v>
      </c>
      <c r="AB273" s="54">
        <v>9318</v>
      </c>
      <c r="AC273" s="54">
        <v>9597</v>
      </c>
      <c r="AD273" s="54">
        <v>9885</v>
      </c>
      <c r="AE273" s="54">
        <v>10182</v>
      </c>
      <c r="AF273" s="54">
        <v>10487</v>
      </c>
      <c r="AG273" s="54">
        <v>10801</v>
      </c>
      <c r="AH273" s="54">
        <v>11125</v>
      </c>
      <c r="AI273" s="54">
        <v>11459</v>
      </c>
      <c r="AJ273" s="54">
        <v>11803</v>
      </c>
      <c r="AK273" s="54">
        <v>12156</v>
      </c>
      <c r="AL273" s="54">
        <v>12521</v>
      </c>
      <c r="AM273" s="54">
        <v>12896</v>
      </c>
      <c r="AN273" s="54">
        <v>13283</v>
      </c>
      <c r="AO273" s="54">
        <v>13681</v>
      </c>
      <c r="AP273" s="54">
        <v>14091</v>
      </c>
      <c r="AQ273" s="54">
        <v>14514</v>
      </c>
      <c r="AR273" s="54">
        <v>14949</v>
      </c>
      <c r="AS273" s="54">
        <v>15397</v>
      </c>
      <c r="AT273" s="54">
        <v>15858</v>
      </c>
      <c r="AU273" s="54">
        <v>16333</v>
      </c>
      <c r="AV273" s="54">
        <v>16823</v>
      </c>
      <c r="AW273" s="54">
        <v>17327</v>
      </c>
      <c r="AX273" s="54">
        <v>17846</v>
      </c>
      <c r="AY273" s="54">
        <v>18380</v>
      </c>
      <c r="AZ273" s="54">
        <v>18930</v>
      </c>
      <c r="BA273" s="54">
        <v>19497</v>
      </c>
      <c r="BB273" s="54">
        <v>20081</v>
      </c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</row>
    <row r="274" spans="1:106">
      <c r="A274" s="54">
        <v>53</v>
      </c>
      <c r="B274" s="54">
        <v>418</v>
      </c>
      <c r="C274" s="54">
        <v>1075</v>
      </c>
      <c r="D274" s="54">
        <v>2005</v>
      </c>
      <c r="E274" s="54">
        <v>3382</v>
      </c>
      <c r="F274" s="54">
        <v>4907</v>
      </c>
      <c r="G274" s="54">
        <v>5044</v>
      </c>
      <c r="H274" s="54">
        <v>5186</v>
      </c>
      <c r="I274" s="54">
        <v>5332</v>
      </c>
      <c r="J274" s="54">
        <v>5488</v>
      </c>
      <c r="K274" s="54">
        <v>5649</v>
      </c>
      <c r="L274" s="54">
        <v>5816</v>
      </c>
      <c r="M274" s="54">
        <v>5989</v>
      </c>
      <c r="N274" s="54">
        <v>6168</v>
      </c>
      <c r="O274" s="54">
        <v>6352</v>
      </c>
      <c r="P274" s="54">
        <v>6541</v>
      </c>
      <c r="Q274" s="54">
        <v>6737</v>
      </c>
      <c r="R274" s="54">
        <v>6938</v>
      </c>
      <c r="S274" s="54">
        <v>7145</v>
      </c>
      <c r="T274" s="54">
        <v>7359</v>
      </c>
      <c r="U274" s="54">
        <v>7579</v>
      </c>
      <c r="V274" s="54">
        <v>7805</v>
      </c>
      <c r="W274" s="54">
        <v>8038</v>
      </c>
      <c r="X274" s="54">
        <v>8280</v>
      </c>
      <c r="Y274" s="54">
        <v>8528</v>
      </c>
      <c r="Z274" s="54">
        <v>8784</v>
      </c>
      <c r="AA274" s="54">
        <v>9047</v>
      </c>
      <c r="AB274" s="54">
        <v>9319</v>
      </c>
      <c r="AC274" s="54">
        <v>9598</v>
      </c>
      <c r="AD274" s="54">
        <v>9886</v>
      </c>
      <c r="AE274" s="54">
        <v>10182</v>
      </c>
      <c r="AF274" s="54">
        <v>10488</v>
      </c>
      <c r="AG274" s="54">
        <v>10802</v>
      </c>
      <c r="AH274" s="54">
        <v>11126</v>
      </c>
      <c r="AI274" s="54">
        <v>11460</v>
      </c>
      <c r="AJ274" s="54">
        <v>11803</v>
      </c>
      <c r="AK274" s="54">
        <v>12157</v>
      </c>
      <c r="AL274" s="54">
        <v>12522</v>
      </c>
      <c r="AM274" s="54">
        <v>12897</v>
      </c>
      <c r="AN274" s="54">
        <v>13284</v>
      </c>
      <c r="AO274" s="54">
        <v>13682</v>
      </c>
      <c r="AP274" s="54">
        <v>14092</v>
      </c>
      <c r="AQ274" s="54">
        <v>14515</v>
      </c>
      <c r="AR274" s="54">
        <v>14950</v>
      </c>
      <c r="AS274" s="54">
        <v>15398</v>
      </c>
      <c r="AT274" s="54">
        <v>15859</v>
      </c>
      <c r="AU274" s="54">
        <v>16334</v>
      </c>
      <c r="AV274" s="54">
        <v>16824</v>
      </c>
      <c r="AW274" s="54">
        <v>17327</v>
      </c>
      <c r="AX274" s="54">
        <v>17846</v>
      </c>
      <c r="AY274" s="54">
        <v>18381</v>
      </c>
      <c r="AZ274" s="54">
        <v>18931</v>
      </c>
      <c r="BA274" s="54">
        <v>19498</v>
      </c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</row>
    <row r="275" spans="1:106">
      <c r="A275" s="54">
        <v>54</v>
      </c>
      <c r="B275" s="54">
        <v>418</v>
      </c>
      <c r="C275" s="54">
        <v>1074</v>
      </c>
      <c r="D275" s="54">
        <v>2004</v>
      </c>
      <c r="E275" s="54">
        <v>3381</v>
      </c>
      <c r="F275" s="54">
        <v>4905</v>
      </c>
      <c r="G275" s="54">
        <v>5042</v>
      </c>
      <c r="H275" s="54">
        <v>5183</v>
      </c>
      <c r="I275" s="54">
        <v>5333</v>
      </c>
      <c r="J275" s="54">
        <v>5489</v>
      </c>
      <c r="K275" s="54">
        <v>5649</v>
      </c>
      <c r="L275" s="54">
        <v>5816</v>
      </c>
      <c r="M275" s="54">
        <v>5989</v>
      </c>
      <c r="N275" s="54">
        <v>6167</v>
      </c>
      <c r="O275" s="54">
        <v>6352</v>
      </c>
      <c r="P275" s="54">
        <v>6541</v>
      </c>
      <c r="Q275" s="54">
        <v>6737</v>
      </c>
      <c r="R275" s="54">
        <v>6938</v>
      </c>
      <c r="S275" s="54">
        <v>7145</v>
      </c>
      <c r="T275" s="54">
        <v>7359</v>
      </c>
      <c r="U275" s="54">
        <v>7578</v>
      </c>
      <c r="V275" s="54">
        <v>7805</v>
      </c>
      <c r="W275" s="54">
        <v>8039</v>
      </c>
      <c r="X275" s="54">
        <v>8280</v>
      </c>
      <c r="Y275" s="54">
        <v>8529</v>
      </c>
      <c r="Z275" s="54">
        <v>8784</v>
      </c>
      <c r="AA275" s="54">
        <v>9048</v>
      </c>
      <c r="AB275" s="54">
        <v>9319</v>
      </c>
      <c r="AC275" s="54">
        <v>9599</v>
      </c>
      <c r="AD275" s="54">
        <v>9887</v>
      </c>
      <c r="AE275" s="54">
        <v>10183</v>
      </c>
      <c r="AF275" s="54">
        <v>10488</v>
      </c>
      <c r="AG275" s="54">
        <v>10803</v>
      </c>
      <c r="AH275" s="54">
        <v>11127</v>
      </c>
      <c r="AI275" s="54">
        <v>11461</v>
      </c>
      <c r="AJ275" s="54">
        <v>11804</v>
      </c>
      <c r="AK275" s="54">
        <v>12158</v>
      </c>
      <c r="AL275" s="54">
        <v>12523</v>
      </c>
      <c r="AM275" s="54">
        <v>12898</v>
      </c>
      <c r="AN275" s="54">
        <v>13285</v>
      </c>
      <c r="AO275" s="54">
        <v>13683</v>
      </c>
      <c r="AP275" s="54">
        <v>14093</v>
      </c>
      <c r="AQ275" s="54">
        <v>14515</v>
      </c>
      <c r="AR275" s="54">
        <v>14950</v>
      </c>
      <c r="AS275" s="54">
        <v>15398</v>
      </c>
      <c r="AT275" s="54">
        <v>15860</v>
      </c>
      <c r="AU275" s="54">
        <v>16335</v>
      </c>
      <c r="AV275" s="54">
        <v>16824</v>
      </c>
      <c r="AW275" s="54">
        <v>17328</v>
      </c>
      <c r="AX275" s="54">
        <v>17847</v>
      </c>
      <c r="AY275" s="54">
        <v>18381</v>
      </c>
      <c r="AZ275" s="54">
        <v>18931</v>
      </c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</row>
    <row r="276" spans="1:106">
      <c r="A276" s="54">
        <v>55</v>
      </c>
      <c r="B276" s="54">
        <v>418</v>
      </c>
      <c r="C276" s="54">
        <v>1074</v>
      </c>
      <c r="D276" s="54">
        <v>2004</v>
      </c>
      <c r="E276" s="54">
        <v>3380</v>
      </c>
      <c r="F276" s="54">
        <v>4902</v>
      </c>
      <c r="G276" s="54">
        <v>5038</v>
      </c>
      <c r="H276" s="54">
        <v>5184</v>
      </c>
      <c r="I276" s="54">
        <v>5334</v>
      </c>
      <c r="J276" s="54">
        <v>5489</v>
      </c>
      <c r="K276" s="54">
        <v>5649</v>
      </c>
      <c r="L276" s="54">
        <v>5816</v>
      </c>
      <c r="M276" s="54">
        <v>5988</v>
      </c>
      <c r="N276" s="54">
        <v>6167</v>
      </c>
      <c r="O276" s="54">
        <v>6351</v>
      </c>
      <c r="P276" s="54">
        <v>6541</v>
      </c>
      <c r="Q276" s="54">
        <v>6736</v>
      </c>
      <c r="R276" s="54">
        <v>6937</v>
      </c>
      <c r="S276" s="54">
        <v>7145</v>
      </c>
      <c r="T276" s="54">
        <v>7358</v>
      </c>
      <c r="U276" s="54">
        <v>7578</v>
      </c>
      <c r="V276" s="54">
        <v>7805</v>
      </c>
      <c r="W276" s="54">
        <v>8039</v>
      </c>
      <c r="X276" s="54">
        <v>8281</v>
      </c>
      <c r="Y276" s="54">
        <v>8529</v>
      </c>
      <c r="Z276" s="54">
        <v>8785</v>
      </c>
      <c r="AA276" s="54">
        <v>9048</v>
      </c>
      <c r="AB276" s="54">
        <v>9320</v>
      </c>
      <c r="AC276" s="54">
        <v>9599</v>
      </c>
      <c r="AD276" s="54">
        <v>9887</v>
      </c>
      <c r="AE276" s="54">
        <v>10184</v>
      </c>
      <c r="AF276" s="54">
        <v>10489</v>
      </c>
      <c r="AG276" s="54">
        <v>10803</v>
      </c>
      <c r="AH276" s="54">
        <v>11127</v>
      </c>
      <c r="AI276" s="54">
        <v>11461</v>
      </c>
      <c r="AJ276" s="54">
        <v>11805</v>
      </c>
      <c r="AK276" s="54">
        <v>12159</v>
      </c>
      <c r="AL276" s="54">
        <v>12523</v>
      </c>
      <c r="AM276" s="54">
        <v>12898</v>
      </c>
      <c r="AN276" s="54">
        <v>13285</v>
      </c>
      <c r="AO276" s="54">
        <v>13683</v>
      </c>
      <c r="AP276" s="54">
        <v>14093</v>
      </c>
      <c r="AQ276" s="54">
        <v>14516</v>
      </c>
      <c r="AR276" s="54">
        <v>14951</v>
      </c>
      <c r="AS276" s="54">
        <v>15399</v>
      </c>
      <c r="AT276" s="54">
        <v>15860</v>
      </c>
      <c r="AU276" s="54">
        <v>16335</v>
      </c>
      <c r="AV276" s="54">
        <v>16824</v>
      </c>
      <c r="AW276" s="54">
        <v>17328</v>
      </c>
      <c r="AX276" s="54">
        <v>17847</v>
      </c>
      <c r="AY276" s="54">
        <v>18381</v>
      </c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</row>
    <row r="277" spans="1:106">
      <c r="A277" s="54">
        <v>56</v>
      </c>
      <c r="B277" s="54">
        <v>418</v>
      </c>
      <c r="C277" s="54">
        <v>1074</v>
      </c>
      <c r="D277" s="54">
        <v>2003</v>
      </c>
      <c r="E277" s="54">
        <v>3378</v>
      </c>
      <c r="F277" s="54">
        <v>4900</v>
      </c>
      <c r="G277" s="54">
        <v>5040</v>
      </c>
      <c r="H277" s="54">
        <v>5185</v>
      </c>
      <c r="I277" s="54">
        <v>5335</v>
      </c>
      <c r="J277" s="54">
        <v>5489</v>
      </c>
      <c r="K277" s="54">
        <v>5649</v>
      </c>
      <c r="L277" s="54">
        <v>5815</v>
      </c>
      <c r="M277" s="54">
        <v>5988</v>
      </c>
      <c r="N277" s="54">
        <v>6166</v>
      </c>
      <c r="O277" s="54">
        <v>6351</v>
      </c>
      <c r="P277" s="54">
        <v>6540</v>
      </c>
      <c r="Q277" s="54">
        <v>6736</v>
      </c>
      <c r="R277" s="54">
        <v>6937</v>
      </c>
      <c r="S277" s="54">
        <v>7144</v>
      </c>
      <c r="T277" s="54">
        <v>7357</v>
      </c>
      <c r="U277" s="54">
        <v>7578</v>
      </c>
      <c r="V277" s="54">
        <v>7805</v>
      </c>
      <c r="W277" s="54">
        <v>8039</v>
      </c>
      <c r="X277" s="54">
        <v>8281</v>
      </c>
      <c r="Y277" s="54">
        <v>8529</v>
      </c>
      <c r="Z277" s="54">
        <v>8785</v>
      </c>
      <c r="AA277" s="54">
        <v>9048</v>
      </c>
      <c r="AB277" s="54">
        <v>9320</v>
      </c>
      <c r="AC277" s="54">
        <v>9599</v>
      </c>
      <c r="AD277" s="54">
        <v>9887</v>
      </c>
      <c r="AE277" s="54">
        <v>10184</v>
      </c>
      <c r="AF277" s="54">
        <v>10489</v>
      </c>
      <c r="AG277" s="54">
        <v>10803</v>
      </c>
      <c r="AH277" s="54">
        <v>11127</v>
      </c>
      <c r="AI277" s="54">
        <v>11461</v>
      </c>
      <c r="AJ277" s="54">
        <v>11805</v>
      </c>
      <c r="AK277" s="54">
        <v>12158</v>
      </c>
      <c r="AL277" s="54">
        <v>12523</v>
      </c>
      <c r="AM277" s="54">
        <v>12898</v>
      </c>
      <c r="AN277" s="54">
        <v>13285</v>
      </c>
      <c r="AO277" s="54">
        <v>13683</v>
      </c>
      <c r="AP277" s="54">
        <v>14093</v>
      </c>
      <c r="AQ277" s="54">
        <v>14515</v>
      </c>
      <c r="AR277" s="54">
        <v>14950</v>
      </c>
      <c r="AS277" s="54">
        <v>15398</v>
      </c>
      <c r="AT277" s="54">
        <v>15859</v>
      </c>
      <c r="AU277" s="54">
        <v>16334</v>
      </c>
      <c r="AV277" s="54">
        <v>16823</v>
      </c>
      <c r="AW277" s="54">
        <v>17327</v>
      </c>
      <c r="AX277" s="54">
        <v>17846</v>
      </c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</row>
    <row r="278" spans="1:106">
      <c r="A278" s="54">
        <v>57</v>
      </c>
      <c r="B278" s="54">
        <v>417</v>
      </c>
      <c r="C278" s="54">
        <v>1073</v>
      </c>
      <c r="D278" s="54">
        <v>2001</v>
      </c>
      <c r="E278" s="54">
        <v>3376</v>
      </c>
      <c r="F278" s="54">
        <v>4902</v>
      </c>
      <c r="G278" s="54">
        <v>5042</v>
      </c>
      <c r="H278" s="54">
        <v>5186</v>
      </c>
      <c r="I278" s="54">
        <v>5335</v>
      </c>
      <c r="J278" s="54">
        <v>5489</v>
      </c>
      <c r="K278" s="54">
        <v>5649</v>
      </c>
      <c r="L278" s="54">
        <v>5814</v>
      </c>
      <c r="M278" s="54">
        <v>5987</v>
      </c>
      <c r="N278" s="54">
        <v>6165</v>
      </c>
      <c r="O278" s="54">
        <v>6350</v>
      </c>
      <c r="P278" s="54">
        <v>6539</v>
      </c>
      <c r="Q278" s="54">
        <v>6734</v>
      </c>
      <c r="R278" s="54">
        <v>6936</v>
      </c>
      <c r="S278" s="54">
        <v>7143</v>
      </c>
      <c r="T278" s="54">
        <v>7357</v>
      </c>
      <c r="U278" s="54">
        <v>7578</v>
      </c>
      <c r="V278" s="54">
        <v>7805</v>
      </c>
      <c r="W278" s="54">
        <v>8039</v>
      </c>
      <c r="X278" s="54">
        <v>8280</v>
      </c>
      <c r="Y278" s="54">
        <v>8529</v>
      </c>
      <c r="Z278" s="54">
        <v>8784</v>
      </c>
      <c r="AA278" s="54">
        <v>9048</v>
      </c>
      <c r="AB278" s="54">
        <v>9319</v>
      </c>
      <c r="AC278" s="54">
        <v>9599</v>
      </c>
      <c r="AD278" s="54">
        <v>9887</v>
      </c>
      <c r="AE278" s="54">
        <v>10183</v>
      </c>
      <c r="AF278" s="54">
        <v>10488</v>
      </c>
      <c r="AG278" s="54">
        <v>10803</v>
      </c>
      <c r="AH278" s="54">
        <v>11127</v>
      </c>
      <c r="AI278" s="54">
        <v>11460</v>
      </c>
      <c r="AJ278" s="54">
        <v>11804</v>
      </c>
      <c r="AK278" s="54">
        <v>12158</v>
      </c>
      <c r="AL278" s="54">
        <v>12522</v>
      </c>
      <c r="AM278" s="54">
        <v>12897</v>
      </c>
      <c r="AN278" s="54">
        <v>13284</v>
      </c>
      <c r="AO278" s="54">
        <v>13682</v>
      </c>
      <c r="AP278" s="54">
        <v>14092</v>
      </c>
      <c r="AQ278" s="54">
        <v>14514</v>
      </c>
      <c r="AR278" s="54">
        <v>14949</v>
      </c>
      <c r="AS278" s="54">
        <v>15397</v>
      </c>
      <c r="AT278" s="54">
        <v>15858</v>
      </c>
      <c r="AU278" s="54">
        <v>16333</v>
      </c>
      <c r="AV278" s="54">
        <v>16822</v>
      </c>
      <c r="AW278" s="54">
        <v>17325</v>
      </c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</row>
    <row r="279" spans="1:106">
      <c r="A279" s="54">
        <v>58</v>
      </c>
      <c r="B279" s="54">
        <v>417</v>
      </c>
      <c r="C279" s="54">
        <v>1073</v>
      </c>
      <c r="D279" s="54">
        <v>2000</v>
      </c>
      <c r="E279" s="54">
        <v>3378</v>
      </c>
      <c r="F279" s="54">
        <v>4903</v>
      </c>
      <c r="G279" s="54">
        <v>5043</v>
      </c>
      <c r="H279" s="54">
        <v>5186</v>
      </c>
      <c r="I279" s="54">
        <v>5335</v>
      </c>
      <c r="J279" s="54">
        <v>5488</v>
      </c>
      <c r="K279" s="54">
        <v>5647</v>
      </c>
      <c r="L279" s="54">
        <v>5812</v>
      </c>
      <c r="M279" s="54">
        <v>5984</v>
      </c>
      <c r="N279" s="54">
        <v>6163</v>
      </c>
      <c r="O279" s="54">
        <v>6347</v>
      </c>
      <c r="P279" s="54">
        <v>6536</v>
      </c>
      <c r="Q279" s="54">
        <v>6731</v>
      </c>
      <c r="R279" s="54">
        <v>6932</v>
      </c>
      <c r="S279" s="54">
        <v>7140</v>
      </c>
      <c r="T279" s="54">
        <v>7354</v>
      </c>
      <c r="U279" s="54">
        <v>7575</v>
      </c>
      <c r="V279" s="54">
        <v>7802</v>
      </c>
      <c r="W279" s="54">
        <v>8036</v>
      </c>
      <c r="X279" s="54">
        <v>8277</v>
      </c>
      <c r="Y279" s="54">
        <v>8525</v>
      </c>
      <c r="Z279" s="54">
        <v>8781</v>
      </c>
      <c r="AA279" s="54">
        <v>9045</v>
      </c>
      <c r="AB279" s="54">
        <v>9316</v>
      </c>
      <c r="AC279" s="54">
        <v>9595</v>
      </c>
      <c r="AD279" s="54">
        <v>9883</v>
      </c>
      <c r="AE279" s="54">
        <v>10179</v>
      </c>
      <c r="AF279" s="54">
        <v>10484</v>
      </c>
      <c r="AG279" s="54">
        <v>10799</v>
      </c>
      <c r="AH279" s="54">
        <v>11123</v>
      </c>
      <c r="AI279" s="54">
        <v>11456</v>
      </c>
      <c r="AJ279" s="54">
        <v>11799</v>
      </c>
      <c r="AK279" s="54">
        <v>12153</v>
      </c>
      <c r="AL279" s="54">
        <v>12517</v>
      </c>
      <c r="AM279" s="54">
        <v>12892</v>
      </c>
      <c r="AN279" s="54">
        <v>13279</v>
      </c>
      <c r="AO279" s="54">
        <v>13677</v>
      </c>
      <c r="AP279" s="54">
        <v>14087</v>
      </c>
      <c r="AQ279" s="54">
        <v>14508</v>
      </c>
      <c r="AR279" s="54">
        <v>14943</v>
      </c>
      <c r="AS279" s="54">
        <v>15391</v>
      </c>
      <c r="AT279" s="54">
        <v>15851</v>
      </c>
      <c r="AU279" s="54">
        <v>16326</v>
      </c>
      <c r="AV279" s="54">
        <v>16815</v>
      </c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</row>
    <row r="280" spans="1:106">
      <c r="A280" s="54">
        <v>59</v>
      </c>
      <c r="B280" s="54">
        <v>417</v>
      </c>
      <c r="C280" s="54">
        <v>1072</v>
      </c>
      <c r="D280" s="54">
        <v>2002</v>
      </c>
      <c r="E280" s="54">
        <v>3379</v>
      </c>
      <c r="F280" s="54">
        <v>4904</v>
      </c>
      <c r="G280" s="54">
        <v>5042</v>
      </c>
      <c r="H280" s="54">
        <v>5185</v>
      </c>
      <c r="I280" s="54">
        <v>5332</v>
      </c>
      <c r="J280" s="54">
        <v>5485</v>
      </c>
      <c r="K280" s="54">
        <v>5643</v>
      </c>
      <c r="L280" s="54">
        <v>5807</v>
      </c>
      <c r="M280" s="54">
        <v>5979</v>
      </c>
      <c r="N280" s="54">
        <v>6157</v>
      </c>
      <c r="O280" s="54">
        <v>6341</v>
      </c>
      <c r="P280" s="54">
        <v>6530</v>
      </c>
      <c r="Q280" s="54">
        <v>6725</v>
      </c>
      <c r="R280" s="54">
        <v>6927</v>
      </c>
      <c r="S280" s="54">
        <v>7135</v>
      </c>
      <c r="T280" s="54">
        <v>7349</v>
      </c>
      <c r="U280" s="54">
        <v>7569</v>
      </c>
      <c r="V280" s="54">
        <v>7796</v>
      </c>
      <c r="W280" s="54">
        <v>8030</v>
      </c>
      <c r="X280" s="54">
        <v>8271</v>
      </c>
      <c r="Y280" s="54">
        <v>8519</v>
      </c>
      <c r="Z280" s="54">
        <v>8775</v>
      </c>
      <c r="AA280" s="54">
        <v>9038</v>
      </c>
      <c r="AB280" s="54">
        <v>9309</v>
      </c>
      <c r="AC280" s="54">
        <v>9588</v>
      </c>
      <c r="AD280" s="54">
        <v>9876</v>
      </c>
      <c r="AE280" s="54">
        <v>10172</v>
      </c>
      <c r="AF280" s="54">
        <v>10477</v>
      </c>
      <c r="AG280" s="54">
        <v>10791</v>
      </c>
      <c r="AH280" s="54">
        <v>11114</v>
      </c>
      <c r="AI280" s="54">
        <v>11447</v>
      </c>
      <c r="AJ280" s="54">
        <v>11790</v>
      </c>
      <c r="AK280" s="54">
        <v>12144</v>
      </c>
      <c r="AL280" s="54">
        <v>12508</v>
      </c>
      <c r="AM280" s="54">
        <v>12883</v>
      </c>
      <c r="AN280" s="54">
        <v>13269</v>
      </c>
      <c r="AO280" s="54">
        <v>13666</v>
      </c>
      <c r="AP280" s="54">
        <v>14076</v>
      </c>
      <c r="AQ280" s="54">
        <v>14497</v>
      </c>
      <c r="AR280" s="54">
        <v>14931</v>
      </c>
      <c r="AS280" s="54">
        <v>15378</v>
      </c>
      <c r="AT280" s="54">
        <v>15839</v>
      </c>
      <c r="AU280" s="54">
        <v>16313</v>
      </c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</row>
    <row r="281" spans="1:106">
      <c r="A281" s="54">
        <v>60</v>
      </c>
      <c r="B281" s="54">
        <v>417</v>
      </c>
      <c r="C281" s="54">
        <v>1073</v>
      </c>
      <c r="D281" s="54">
        <v>2002</v>
      </c>
      <c r="E281" s="54">
        <v>3379</v>
      </c>
      <c r="F281" s="54">
        <v>4903</v>
      </c>
      <c r="G281" s="54">
        <v>5040</v>
      </c>
      <c r="H281" s="54">
        <v>5182</v>
      </c>
      <c r="I281" s="54">
        <v>5328</v>
      </c>
      <c r="J281" s="54">
        <v>5479</v>
      </c>
      <c r="K281" s="54">
        <v>5636</v>
      </c>
      <c r="L281" s="54">
        <v>5800</v>
      </c>
      <c r="M281" s="54">
        <v>5971</v>
      </c>
      <c r="N281" s="54">
        <v>6149</v>
      </c>
      <c r="O281" s="54">
        <v>6333</v>
      </c>
      <c r="P281" s="54">
        <v>6522</v>
      </c>
      <c r="Q281" s="54">
        <v>6717</v>
      </c>
      <c r="R281" s="54">
        <v>6919</v>
      </c>
      <c r="S281" s="54">
        <v>7126</v>
      </c>
      <c r="T281" s="54">
        <v>7340</v>
      </c>
      <c r="U281" s="54">
        <v>7560</v>
      </c>
      <c r="V281" s="54">
        <v>7787</v>
      </c>
      <c r="W281" s="54">
        <v>8021</v>
      </c>
      <c r="X281" s="54">
        <v>8261</v>
      </c>
      <c r="Y281" s="54">
        <v>8509</v>
      </c>
      <c r="Z281" s="54">
        <v>8764</v>
      </c>
      <c r="AA281" s="54">
        <v>9027</v>
      </c>
      <c r="AB281" s="54">
        <v>9298</v>
      </c>
      <c r="AC281" s="54">
        <v>9577</v>
      </c>
      <c r="AD281" s="54">
        <v>9864</v>
      </c>
      <c r="AE281" s="54">
        <v>10159</v>
      </c>
      <c r="AF281" s="54">
        <v>10464</v>
      </c>
      <c r="AG281" s="54">
        <v>10778</v>
      </c>
      <c r="AH281" s="54">
        <v>11101</v>
      </c>
      <c r="AI281" s="54">
        <v>11434</v>
      </c>
      <c r="AJ281" s="54">
        <v>11776</v>
      </c>
      <c r="AK281" s="54">
        <v>12129</v>
      </c>
      <c r="AL281" s="54">
        <v>12493</v>
      </c>
      <c r="AM281" s="54">
        <v>12867</v>
      </c>
      <c r="AN281" s="54">
        <v>13253</v>
      </c>
      <c r="AO281" s="54">
        <v>13650</v>
      </c>
      <c r="AP281" s="54">
        <v>14058</v>
      </c>
      <c r="AQ281" s="54">
        <v>14479</v>
      </c>
      <c r="AR281" s="54">
        <v>14913</v>
      </c>
      <c r="AS281" s="54">
        <v>15359</v>
      </c>
      <c r="AT281" s="54">
        <v>15819</v>
      </c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</row>
    <row r="282" spans="1:106">
      <c r="A282" s="54">
        <v>61</v>
      </c>
      <c r="B282" s="54">
        <v>417</v>
      </c>
      <c r="C282" s="54">
        <v>1073</v>
      </c>
      <c r="D282" s="54">
        <v>2001</v>
      </c>
      <c r="E282" s="54">
        <v>3376</v>
      </c>
      <c r="F282" s="54">
        <v>4900</v>
      </c>
      <c r="G282" s="54">
        <v>5036</v>
      </c>
      <c r="H282" s="54">
        <v>5176</v>
      </c>
      <c r="I282" s="54">
        <v>5321</v>
      </c>
      <c r="J282" s="54">
        <v>5471</v>
      </c>
      <c r="K282" s="54">
        <v>5626</v>
      </c>
      <c r="L282" s="54">
        <v>5789</v>
      </c>
      <c r="M282" s="54">
        <v>5959</v>
      </c>
      <c r="N282" s="54">
        <v>6137</v>
      </c>
      <c r="O282" s="54">
        <v>6320</v>
      </c>
      <c r="P282" s="54">
        <v>6510</v>
      </c>
      <c r="Q282" s="54">
        <v>6705</v>
      </c>
      <c r="R282" s="54">
        <v>6906</v>
      </c>
      <c r="S282" s="54">
        <v>7113</v>
      </c>
      <c r="T282" s="54">
        <v>7327</v>
      </c>
      <c r="U282" s="54">
        <v>7546</v>
      </c>
      <c r="V282" s="54">
        <v>7773</v>
      </c>
      <c r="W282" s="54">
        <v>8006</v>
      </c>
      <c r="X282" s="54">
        <v>8246</v>
      </c>
      <c r="Y282" s="54">
        <v>8493</v>
      </c>
      <c r="Z282" s="54">
        <v>8748</v>
      </c>
      <c r="AA282" s="54">
        <v>9010</v>
      </c>
      <c r="AB282" s="54">
        <v>9280</v>
      </c>
      <c r="AC282" s="54">
        <v>9559</v>
      </c>
      <c r="AD282" s="54">
        <v>9845</v>
      </c>
      <c r="AE282" s="54">
        <v>10140</v>
      </c>
      <c r="AF282" s="54">
        <v>10444</v>
      </c>
      <c r="AG282" s="54">
        <v>10757</v>
      </c>
      <c r="AH282" s="54">
        <v>11080</v>
      </c>
      <c r="AI282" s="54">
        <v>11412</v>
      </c>
      <c r="AJ282" s="54">
        <v>11754</v>
      </c>
      <c r="AK282" s="54">
        <v>12106</v>
      </c>
      <c r="AL282" s="54">
        <v>12469</v>
      </c>
      <c r="AM282" s="54">
        <v>12843</v>
      </c>
      <c r="AN282" s="54">
        <v>13227</v>
      </c>
      <c r="AO282" s="54">
        <v>13623</v>
      </c>
      <c r="AP282" s="54">
        <v>14031</v>
      </c>
      <c r="AQ282" s="54">
        <v>14452</v>
      </c>
      <c r="AR282" s="54">
        <v>14884</v>
      </c>
      <c r="AS282" s="54">
        <v>15330</v>
      </c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</row>
    <row r="283" spans="1:106">
      <c r="A283" s="54">
        <v>62</v>
      </c>
      <c r="B283" s="54">
        <v>417</v>
      </c>
      <c r="C283" s="54">
        <v>1072</v>
      </c>
      <c r="D283" s="54">
        <v>1999</v>
      </c>
      <c r="E283" s="54">
        <v>3373</v>
      </c>
      <c r="F283" s="54">
        <v>4895</v>
      </c>
      <c r="G283" s="54">
        <v>5030</v>
      </c>
      <c r="H283" s="54">
        <v>5168</v>
      </c>
      <c r="I283" s="54">
        <v>5311</v>
      </c>
      <c r="J283" s="54">
        <v>5460</v>
      </c>
      <c r="K283" s="54">
        <v>5614</v>
      </c>
      <c r="L283" s="54">
        <v>5775</v>
      </c>
      <c r="M283" s="54">
        <v>5944</v>
      </c>
      <c r="N283" s="54">
        <v>6121</v>
      </c>
      <c r="O283" s="54">
        <v>6305</v>
      </c>
      <c r="P283" s="54">
        <v>6494</v>
      </c>
      <c r="Q283" s="54">
        <v>6689</v>
      </c>
      <c r="R283" s="54">
        <v>6890</v>
      </c>
      <c r="S283" s="54">
        <v>7096</v>
      </c>
      <c r="T283" s="54">
        <v>7309</v>
      </c>
      <c r="U283" s="54">
        <v>7528</v>
      </c>
      <c r="V283" s="54">
        <v>7754</v>
      </c>
      <c r="W283" s="54">
        <v>7987</v>
      </c>
      <c r="X283" s="54">
        <v>8226</v>
      </c>
      <c r="Y283" s="54">
        <v>8473</v>
      </c>
      <c r="Z283" s="54">
        <v>8727</v>
      </c>
      <c r="AA283" s="54">
        <v>8989</v>
      </c>
      <c r="AB283" s="54">
        <v>9258</v>
      </c>
      <c r="AC283" s="54">
        <v>9536</v>
      </c>
      <c r="AD283" s="54">
        <v>9821</v>
      </c>
      <c r="AE283" s="54">
        <v>10116</v>
      </c>
      <c r="AF283" s="54">
        <v>10419</v>
      </c>
      <c r="AG283" s="54">
        <v>10731</v>
      </c>
      <c r="AH283" s="54">
        <v>11053</v>
      </c>
      <c r="AI283" s="54">
        <v>11384</v>
      </c>
      <c r="AJ283" s="54">
        <v>11726</v>
      </c>
      <c r="AK283" s="54">
        <v>12077</v>
      </c>
      <c r="AL283" s="54">
        <v>12439</v>
      </c>
      <c r="AM283" s="54">
        <v>12811</v>
      </c>
      <c r="AN283" s="54">
        <v>13195</v>
      </c>
      <c r="AO283" s="54">
        <v>13590</v>
      </c>
      <c r="AP283" s="54">
        <v>13997</v>
      </c>
      <c r="AQ283" s="54">
        <v>14416</v>
      </c>
      <c r="AR283" s="54">
        <v>14848</v>
      </c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</row>
    <row r="284" spans="1:106">
      <c r="A284" s="54">
        <v>63</v>
      </c>
      <c r="B284" s="54">
        <v>417</v>
      </c>
      <c r="C284" s="54">
        <v>1071</v>
      </c>
      <c r="D284" s="54">
        <v>1997</v>
      </c>
      <c r="E284" s="54">
        <v>3370</v>
      </c>
      <c r="F284" s="54">
        <v>4890</v>
      </c>
      <c r="G284" s="54">
        <v>5023</v>
      </c>
      <c r="H284" s="54">
        <v>5160</v>
      </c>
      <c r="I284" s="54">
        <v>5301</v>
      </c>
      <c r="J284" s="54">
        <v>5447</v>
      </c>
      <c r="K284" s="54">
        <v>5599</v>
      </c>
      <c r="L284" s="54">
        <v>5759</v>
      </c>
      <c r="M284" s="54">
        <v>5926</v>
      </c>
      <c r="N284" s="54">
        <v>6104</v>
      </c>
      <c r="O284" s="54">
        <v>6287</v>
      </c>
      <c r="P284" s="54">
        <v>6476</v>
      </c>
      <c r="Q284" s="54">
        <v>6670</v>
      </c>
      <c r="R284" s="54">
        <v>6870</v>
      </c>
      <c r="S284" s="54">
        <v>7076</v>
      </c>
      <c r="T284" s="54">
        <v>7288</v>
      </c>
      <c r="U284" s="54">
        <v>7507</v>
      </c>
      <c r="V284" s="54">
        <v>7732</v>
      </c>
      <c r="W284" s="54">
        <v>7964</v>
      </c>
      <c r="X284" s="54">
        <v>8203</v>
      </c>
      <c r="Y284" s="54">
        <v>8448</v>
      </c>
      <c r="Z284" s="54">
        <v>8702</v>
      </c>
      <c r="AA284" s="54">
        <v>8963</v>
      </c>
      <c r="AB284" s="54">
        <v>9231</v>
      </c>
      <c r="AC284" s="54">
        <v>9508</v>
      </c>
      <c r="AD284" s="54">
        <v>9793</v>
      </c>
      <c r="AE284" s="54">
        <v>10087</v>
      </c>
      <c r="AF284" s="54">
        <v>10389</v>
      </c>
      <c r="AG284" s="54">
        <v>10701</v>
      </c>
      <c r="AH284" s="54">
        <v>11021</v>
      </c>
      <c r="AI284" s="54">
        <v>11352</v>
      </c>
      <c r="AJ284" s="54">
        <v>11692</v>
      </c>
      <c r="AK284" s="54">
        <v>12042</v>
      </c>
      <c r="AL284" s="54">
        <v>12403</v>
      </c>
      <c r="AM284" s="54">
        <v>12774</v>
      </c>
      <c r="AN284" s="54">
        <v>13157</v>
      </c>
      <c r="AO284" s="54">
        <v>13551</v>
      </c>
      <c r="AP284" s="54">
        <v>13956</v>
      </c>
      <c r="AQ284" s="54">
        <v>14374</v>
      </c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</row>
    <row r="285" spans="1:106">
      <c r="A285" s="54">
        <v>64</v>
      </c>
      <c r="B285" s="54">
        <v>416</v>
      </c>
      <c r="C285" s="54">
        <v>1070</v>
      </c>
      <c r="D285" s="54">
        <v>1994</v>
      </c>
      <c r="E285" s="54">
        <v>3366</v>
      </c>
      <c r="F285" s="54">
        <v>4884</v>
      </c>
      <c r="G285" s="54">
        <v>5015</v>
      </c>
      <c r="H285" s="54">
        <v>5149</v>
      </c>
      <c r="I285" s="54">
        <v>5288</v>
      </c>
      <c r="J285" s="54">
        <v>5432</v>
      </c>
      <c r="K285" s="54">
        <v>5582</v>
      </c>
      <c r="L285" s="54">
        <v>5739</v>
      </c>
      <c r="M285" s="54">
        <v>5906</v>
      </c>
      <c r="N285" s="54">
        <v>6083</v>
      </c>
      <c r="O285" s="54">
        <v>6265</v>
      </c>
      <c r="P285" s="54">
        <v>6453</v>
      </c>
      <c r="Q285" s="54">
        <v>6647</v>
      </c>
      <c r="R285" s="54">
        <v>6846</v>
      </c>
      <c r="S285" s="54">
        <v>7052</v>
      </c>
      <c r="T285" s="54">
        <v>7263</v>
      </c>
      <c r="U285" s="54">
        <v>7481</v>
      </c>
      <c r="V285" s="54">
        <v>7705</v>
      </c>
      <c r="W285" s="54">
        <v>7936</v>
      </c>
      <c r="X285" s="54">
        <v>8174</v>
      </c>
      <c r="Y285" s="54">
        <v>8419</v>
      </c>
      <c r="Z285" s="54">
        <v>8672</v>
      </c>
      <c r="AA285" s="54">
        <v>8932</v>
      </c>
      <c r="AB285" s="54">
        <v>9200</v>
      </c>
      <c r="AC285" s="54">
        <v>9475</v>
      </c>
      <c r="AD285" s="54">
        <v>9759</v>
      </c>
      <c r="AE285" s="54">
        <v>10052</v>
      </c>
      <c r="AF285" s="54">
        <v>10353</v>
      </c>
      <c r="AG285" s="54">
        <v>10664</v>
      </c>
      <c r="AH285" s="54">
        <v>10983</v>
      </c>
      <c r="AI285" s="54">
        <v>11312</v>
      </c>
      <c r="AJ285" s="54">
        <v>11651</v>
      </c>
      <c r="AK285" s="54">
        <v>12000</v>
      </c>
      <c r="AL285" s="54">
        <v>12360</v>
      </c>
      <c r="AM285" s="54">
        <v>12730</v>
      </c>
      <c r="AN285" s="54">
        <v>13111</v>
      </c>
      <c r="AO285" s="54">
        <v>13503</v>
      </c>
      <c r="AP285" s="54">
        <v>13908</v>
      </c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</row>
    <row r="286" spans="1:106">
      <c r="A286" s="54">
        <v>65</v>
      </c>
      <c r="B286" s="54">
        <v>416</v>
      </c>
      <c r="C286" s="54">
        <v>1068</v>
      </c>
      <c r="D286" s="54">
        <v>1991</v>
      </c>
      <c r="E286" s="54">
        <v>3361</v>
      </c>
      <c r="F286" s="54">
        <v>4878</v>
      </c>
      <c r="G286" s="54">
        <v>5006</v>
      </c>
      <c r="H286" s="54">
        <v>5137</v>
      </c>
      <c r="I286" s="54">
        <v>5274</v>
      </c>
      <c r="J286" s="54">
        <v>5415</v>
      </c>
      <c r="K286" s="54">
        <v>5562</v>
      </c>
      <c r="L286" s="54">
        <v>5718</v>
      </c>
      <c r="M286" s="54">
        <v>5882</v>
      </c>
      <c r="N286" s="54">
        <v>6057</v>
      </c>
      <c r="O286" s="54">
        <v>6239</v>
      </c>
      <c r="P286" s="54">
        <v>6426</v>
      </c>
      <c r="Q286" s="54">
        <v>6619</v>
      </c>
      <c r="R286" s="54">
        <v>6817</v>
      </c>
      <c r="S286" s="54">
        <v>7022</v>
      </c>
      <c r="T286" s="54">
        <v>7232</v>
      </c>
      <c r="U286" s="54">
        <v>7449</v>
      </c>
      <c r="V286" s="54">
        <v>7673</v>
      </c>
      <c r="W286" s="54">
        <v>7903</v>
      </c>
      <c r="X286" s="54">
        <v>8140</v>
      </c>
      <c r="Y286" s="54">
        <v>8384</v>
      </c>
      <c r="Z286" s="54">
        <v>8635</v>
      </c>
      <c r="AA286" s="54">
        <v>8894</v>
      </c>
      <c r="AB286" s="54">
        <v>9161</v>
      </c>
      <c r="AC286" s="54">
        <v>9435</v>
      </c>
      <c r="AD286" s="54">
        <v>9718</v>
      </c>
      <c r="AE286" s="54">
        <v>10009</v>
      </c>
      <c r="AF286" s="54">
        <v>10309</v>
      </c>
      <c r="AG286" s="54">
        <v>10618</v>
      </c>
      <c r="AH286" s="54">
        <v>10936</v>
      </c>
      <c r="AI286" s="54">
        <v>11264</v>
      </c>
      <c r="AJ286" s="54">
        <v>11601</v>
      </c>
      <c r="AK286" s="54">
        <v>11949</v>
      </c>
      <c r="AL286" s="54">
        <v>12307</v>
      </c>
      <c r="AM286" s="54">
        <v>12675</v>
      </c>
      <c r="AN286" s="54">
        <v>13055</v>
      </c>
      <c r="AO286" s="54">
        <v>13446</v>
      </c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</row>
    <row r="287" spans="1:106">
      <c r="A287" s="54">
        <v>66</v>
      </c>
      <c r="B287" s="54">
        <v>416</v>
      </c>
      <c r="C287" s="54">
        <v>1067</v>
      </c>
      <c r="D287" s="54">
        <v>1988</v>
      </c>
      <c r="E287" s="54">
        <v>3355</v>
      </c>
      <c r="F287" s="54">
        <v>4870</v>
      </c>
      <c r="G287" s="54">
        <v>4995</v>
      </c>
      <c r="H287" s="54">
        <v>5123</v>
      </c>
      <c r="I287" s="54">
        <v>5256</v>
      </c>
      <c r="J287" s="54">
        <v>5395</v>
      </c>
      <c r="K287" s="54">
        <v>5540</v>
      </c>
      <c r="L287" s="54">
        <v>5692</v>
      </c>
      <c r="M287" s="54">
        <v>5853</v>
      </c>
      <c r="N287" s="54">
        <v>6026</v>
      </c>
      <c r="O287" s="54">
        <v>6207</v>
      </c>
      <c r="P287" s="54">
        <v>6393</v>
      </c>
      <c r="Q287" s="54">
        <v>6585</v>
      </c>
      <c r="R287" s="54">
        <v>6782</v>
      </c>
      <c r="S287" s="54">
        <v>6986</v>
      </c>
      <c r="T287" s="54">
        <v>7195</v>
      </c>
      <c r="U287" s="54">
        <v>7411</v>
      </c>
      <c r="V287" s="54">
        <v>7633</v>
      </c>
      <c r="W287" s="54">
        <v>7862</v>
      </c>
      <c r="X287" s="54">
        <v>8098</v>
      </c>
      <c r="Y287" s="54">
        <v>8341</v>
      </c>
      <c r="Z287" s="54">
        <v>8591</v>
      </c>
      <c r="AA287" s="54">
        <v>8848</v>
      </c>
      <c r="AB287" s="54">
        <v>9114</v>
      </c>
      <c r="AC287" s="54">
        <v>9387</v>
      </c>
      <c r="AD287" s="54">
        <v>9668</v>
      </c>
      <c r="AE287" s="54">
        <v>9958</v>
      </c>
      <c r="AF287" s="54">
        <v>10256</v>
      </c>
      <c r="AG287" s="54">
        <v>10564</v>
      </c>
      <c r="AH287" s="54">
        <v>10880</v>
      </c>
      <c r="AI287" s="54">
        <v>11206</v>
      </c>
      <c r="AJ287" s="54">
        <v>11542</v>
      </c>
      <c r="AK287" s="54">
        <v>11888</v>
      </c>
      <c r="AL287" s="54">
        <v>12243</v>
      </c>
      <c r="AM287" s="54">
        <v>12610</v>
      </c>
      <c r="AN287" s="54">
        <v>12987</v>
      </c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</row>
    <row r="288" spans="1:106">
      <c r="A288" s="54">
        <v>67</v>
      </c>
      <c r="B288" s="54">
        <v>415</v>
      </c>
      <c r="C288" s="54">
        <v>1065</v>
      </c>
      <c r="D288" s="54">
        <v>1984</v>
      </c>
      <c r="E288" s="54">
        <v>3349</v>
      </c>
      <c r="F288" s="54">
        <v>4860</v>
      </c>
      <c r="G288" s="54">
        <v>4982</v>
      </c>
      <c r="H288" s="54">
        <v>5107</v>
      </c>
      <c r="I288" s="54">
        <v>5237</v>
      </c>
      <c r="J288" s="54">
        <v>5372</v>
      </c>
      <c r="K288" s="54">
        <v>5513</v>
      </c>
      <c r="L288" s="54">
        <v>5662</v>
      </c>
      <c r="M288" s="54">
        <v>5820</v>
      </c>
      <c r="N288" s="54">
        <v>5989</v>
      </c>
      <c r="O288" s="54">
        <v>6169</v>
      </c>
      <c r="P288" s="54">
        <v>6354</v>
      </c>
      <c r="Q288" s="54">
        <v>6544</v>
      </c>
      <c r="R288" s="54">
        <v>6741</v>
      </c>
      <c r="S288" s="54">
        <v>6943</v>
      </c>
      <c r="T288" s="54">
        <v>7151</v>
      </c>
      <c r="U288" s="54">
        <v>7366</v>
      </c>
      <c r="V288" s="54">
        <v>7586</v>
      </c>
      <c r="W288" s="54">
        <v>7814</v>
      </c>
      <c r="X288" s="54">
        <v>8048</v>
      </c>
      <c r="Y288" s="54">
        <v>8289</v>
      </c>
      <c r="Z288" s="54">
        <v>8538</v>
      </c>
      <c r="AA288" s="54">
        <v>8794</v>
      </c>
      <c r="AB288" s="54">
        <v>9057</v>
      </c>
      <c r="AC288" s="54">
        <v>9329</v>
      </c>
      <c r="AD288" s="54">
        <v>9609</v>
      </c>
      <c r="AE288" s="54">
        <v>9896</v>
      </c>
      <c r="AF288" s="54">
        <v>10193</v>
      </c>
      <c r="AG288" s="54">
        <v>10498</v>
      </c>
      <c r="AH288" s="54">
        <v>10813</v>
      </c>
      <c r="AI288" s="54">
        <v>11137</v>
      </c>
      <c r="AJ288" s="54">
        <v>11470</v>
      </c>
      <c r="AK288" s="54">
        <v>11814</v>
      </c>
      <c r="AL288" s="54">
        <v>12167</v>
      </c>
      <c r="AM288" s="54">
        <v>12532</v>
      </c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</row>
    <row r="289" spans="1:106">
      <c r="A289" s="54">
        <v>68</v>
      </c>
      <c r="B289" s="54">
        <v>415</v>
      </c>
      <c r="C289" s="54">
        <v>1063</v>
      </c>
      <c r="D289" s="54">
        <v>1979</v>
      </c>
      <c r="E289" s="54">
        <v>3342</v>
      </c>
      <c r="F289" s="54">
        <v>4850</v>
      </c>
      <c r="G289" s="54">
        <v>4968</v>
      </c>
      <c r="H289" s="54">
        <v>5089</v>
      </c>
      <c r="I289" s="54">
        <v>5215</v>
      </c>
      <c r="J289" s="54">
        <v>5345</v>
      </c>
      <c r="K289" s="54">
        <v>5482</v>
      </c>
      <c r="L289" s="54">
        <v>5626</v>
      </c>
      <c r="M289" s="54">
        <v>5779</v>
      </c>
      <c r="N289" s="54">
        <v>5945</v>
      </c>
      <c r="O289" s="54">
        <v>6123</v>
      </c>
      <c r="P289" s="54">
        <v>6307</v>
      </c>
      <c r="Q289" s="54">
        <v>6496</v>
      </c>
      <c r="R289" s="54">
        <v>6690</v>
      </c>
      <c r="S289" s="54">
        <v>6891</v>
      </c>
      <c r="T289" s="54">
        <v>7098</v>
      </c>
      <c r="U289" s="54">
        <v>7311</v>
      </c>
      <c r="V289" s="54">
        <v>7530</v>
      </c>
      <c r="W289" s="54">
        <v>7756</v>
      </c>
      <c r="X289" s="54">
        <v>7988</v>
      </c>
      <c r="Y289" s="54">
        <v>8228</v>
      </c>
      <c r="Z289" s="54">
        <v>8474</v>
      </c>
      <c r="AA289" s="54">
        <v>8728</v>
      </c>
      <c r="AB289" s="54">
        <v>8990</v>
      </c>
      <c r="AC289" s="54">
        <v>9259</v>
      </c>
      <c r="AD289" s="54">
        <v>9537</v>
      </c>
      <c r="AE289" s="54">
        <v>9822</v>
      </c>
      <c r="AF289" s="54">
        <v>10117</v>
      </c>
      <c r="AG289" s="54">
        <v>10420</v>
      </c>
      <c r="AH289" s="54">
        <v>10732</v>
      </c>
      <c r="AI289" s="54">
        <v>11053</v>
      </c>
      <c r="AJ289" s="54">
        <v>11384</v>
      </c>
      <c r="AK289" s="54">
        <v>11725</v>
      </c>
      <c r="AL289" s="54">
        <v>12076</v>
      </c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</row>
    <row r="290" spans="1:106">
      <c r="A290" s="54">
        <v>69</v>
      </c>
      <c r="B290" s="54">
        <v>414</v>
      </c>
      <c r="C290" s="54">
        <v>1060</v>
      </c>
      <c r="D290" s="54">
        <v>1974</v>
      </c>
      <c r="E290" s="54">
        <v>3333</v>
      </c>
      <c r="F290" s="54">
        <v>4837</v>
      </c>
      <c r="G290" s="54">
        <v>4951</v>
      </c>
      <c r="H290" s="54">
        <v>5068</v>
      </c>
      <c r="I290" s="54">
        <v>5189</v>
      </c>
      <c r="J290" s="54">
        <v>5314</v>
      </c>
      <c r="K290" s="54">
        <v>5445</v>
      </c>
      <c r="L290" s="54">
        <v>5584</v>
      </c>
      <c r="M290" s="54">
        <v>5731</v>
      </c>
      <c r="N290" s="54">
        <v>5891</v>
      </c>
      <c r="O290" s="54">
        <v>6066</v>
      </c>
      <c r="P290" s="54">
        <v>6248</v>
      </c>
      <c r="Q290" s="54">
        <v>6435</v>
      </c>
      <c r="R290" s="54">
        <v>6628</v>
      </c>
      <c r="S290" s="54">
        <v>6827</v>
      </c>
      <c r="T290" s="54">
        <v>7031</v>
      </c>
      <c r="U290" s="54">
        <v>7242</v>
      </c>
      <c r="V290" s="54">
        <v>7459</v>
      </c>
      <c r="W290" s="54">
        <v>7683</v>
      </c>
      <c r="X290" s="54">
        <v>7913</v>
      </c>
      <c r="Y290" s="54">
        <v>8151</v>
      </c>
      <c r="Z290" s="54">
        <v>8395</v>
      </c>
      <c r="AA290" s="54">
        <v>8646</v>
      </c>
      <c r="AB290" s="54">
        <v>8906</v>
      </c>
      <c r="AC290" s="54">
        <v>9173</v>
      </c>
      <c r="AD290" s="54">
        <v>9447</v>
      </c>
      <c r="AE290" s="54">
        <v>9730</v>
      </c>
      <c r="AF290" s="54">
        <v>10022</v>
      </c>
      <c r="AG290" s="54">
        <v>10322</v>
      </c>
      <c r="AH290" s="54">
        <v>10631</v>
      </c>
      <c r="AI290" s="54">
        <v>10950</v>
      </c>
      <c r="AJ290" s="54">
        <v>11277</v>
      </c>
      <c r="AK290" s="54">
        <v>11615</v>
      </c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</row>
    <row r="291" spans="1:106">
      <c r="A291" s="54">
        <v>70</v>
      </c>
      <c r="B291" s="54">
        <v>413</v>
      </c>
      <c r="C291" s="54">
        <v>1057</v>
      </c>
      <c r="D291" s="54">
        <v>1968</v>
      </c>
      <c r="E291" s="54">
        <v>3323</v>
      </c>
      <c r="F291" s="54">
        <v>4823</v>
      </c>
      <c r="G291" s="54">
        <v>4933</v>
      </c>
      <c r="H291" s="54">
        <v>5045</v>
      </c>
      <c r="I291" s="54">
        <v>5159</v>
      </c>
      <c r="J291" s="54">
        <v>5278</v>
      </c>
      <c r="K291" s="54">
        <v>5403</v>
      </c>
      <c r="L291" s="54">
        <v>5534</v>
      </c>
      <c r="M291" s="54">
        <v>5674</v>
      </c>
      <c r="N291" s="54">
        <v>5825</v>
      </c>
      <c r="O291" s="54">
        <v>5992</v>
      </c>
      <c r="P291" s="54">
        <v>6172</v>
      </c>
      <c r="Q291" s="54">
        <v>6357</v>
      </c>
      <c r="R291" s="54">
        <v>6548</v>
      </c>
      <c r="S291" s="54">
        <v>6744</v>
      </c>
      <c r="T291" s="54">
        <v>6946</v>
      </c>
      <c r="U291" s="54">
        <v>7155</v>
      </c>
      <c r="V291" s="54">
        <v>7369</v>
      </c>
      <c r="W291" s="54">
        <v>7590</v>
      </c>
      <c r="X291" s="54">
        <v>7817</v>
      </c>
      <c r="Y291" s="54">
        <v>8052</v>
      </c>
      <c r="Z291" s="54">
        <v>8293</v>
      </c>
      <c r="AA291" s="54">
        <v>8542</v>
      </c>
      <c r="AB291" s="54">
        <v>8798</v>
      </c>
      <c r="AC291" s="54">
        <v>9061</v>
      </c>
      <c r="AD291" s="54">
        <v>9333</v>
      </c>
      <c r="AE291" s="54">
        <v>9612</v>
      </c>
      <c r="AF291" s="54">
        <v>9900</v>
      </c>
      <c r="AG291" s="54">
        <v>10197</v>
      </c>
      <c r="AH291" s="54">
        <v>10502</v>
      </c>
      <c r="AI291" s="54">
        <v>10816</v>
      </c>
      <c r="AJ291" s="54">
        <v>11140</v>
      </c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</row>
    <row r="293" spans="1:106">
      <c r="A293" s="52" t="s">
        <v>83</v>
      </c>
      <c r="B293" s="53">
        <v>1</v>
      </c>
      <c r="C293" s="53">
        <v>2</v>
      </c>
      <c r="D293" s="53">
        <v>3</v>
      </c>
      <c r="E293" s="53">
        <v>4</v>
      </c>
      <c r="F293" s="53">
        <v>5</v>
      </c>
      <c r="G293" s="53">
        <v>6</v>
      </c>
      <c r="H293" s="53">
        <v>7</v>
      </c>
      <c r="I293" s="53">
        <v>8</v>
      </c>
      <c r="J293" s="53">
        <v>9</v>
      </c>
      <c r="K293" s="53">
        <v>10</v>
      </c>
      <c r="L293" s="53">
        <v>11</v>
      </c>
      <c r="M293" s="53">
        <v>12</v>
      </c>
      <c r="N293" s="53">
        <v>13</v>
      </c>
      <c r="O293" s="53">
        <v>14</v>
      </c>
      <c r="P293" s="53">
        <v>15</v>
      </c>
      <c r="Q293" s="53">
        <v>16</v>
      </c>
      <c r="R293" s="53">
        <v>17</v>
      </c>
      <c r="S293" s="53">
        <v>18</v>
      </c>
      <c r="T293" s="53">
        <v>19</v>
      </c>
      <c r="U293" s="53">
        <v>20</v>
      </c>
      <c r="V293" s="53">
        <v>21</v>
      </c>
      <c r="W293" s="53">
        <v>22</v>
      </c>
      <c r="X293" s="53">
        <v>23</v>
      </c>
      <c r="Y293" s="53">
        <v>24</v>
      </c>
      <c r="Z293" s="53">
        <v>25</v>
      </c>
      <c r="AA293" s="53">
        <v>26</v>
      </c>
      <c r="AB293" s="53">
        <v>27</v>
      </c>
      <c r="AC293" s="53">
        <v>28</v>
      </c>
      <c r="AD293" s="53">
        <v>29</v>
      </c>
      <c r="AE293" s="53">
        <v>30</v>
      </c>
      <c r="AF293" s="53">
        <v>31</v>
      </c>
      <c r="AG293" s="53">
        <v>32</v>
      </c>
      <c r="AH293" s="53">
        <v>33</v>
      </c>
      <c r="AI293" s="53">
        <v>34</v>
      </c>
      <c r="AJ293" s="53">
        <v>35</v>
      </c>
      <c r="AK293" s="53">
        <v>36</v>
      </c>
      <c r="AL293" s="53">
        <v>37</v>
      </c>
      <c r="AM293" s="53">
        <v>38</v>
      </c>
      <c r="AN293" s="53">
        <v>39</v>
      </c>
      <c r="AO293" s="53">
        <v>40</v>
      </c>
      <c r="AP293" s="53">
        <v>41</v>
      </c>
      <c r="AQ293" s="53">
        <v>42</v>
      </c>
      <c r="AR293" s="53">
        <v>43</v>
      </c>
      <c r="AS293" s="53">
        <v>44</v>
      </c>
      <c r="AT293" s="53">
        <v>45</v>
      </c>
      <c r="AU293" s="53">
        <v>46</v>
      </c>
      <c r="AV293" s="53">
        <v>47</v>
      </c>
      <c r="AW293" s="53">
        <v>48</v>
      </c>
      <c r="AX293" s="53">
        <v>49</v>
      </c>
      <c r="AY293" s="53">
        <v>50</v>
      </c>
      <c r="AZ293" s="53">
        <v>51</v>
      </c>
      <c r="BA293" s="53">
        <v>52</v>
      </c>
      <c r="BB293" s="53">
        <v>53</v>
      </c>
      <c r="BC293" s="53">
        <v>54</v>
      </c>
      <c r="BD293" s="53">
        <v>55</v>
      </c>
      <c r="BE293" s="53">
        <v>56</v>
      </c>
      <c r="BF293" s="53">
        <v>57</v>
      </c>
      <c r="BG293" s="53">
        <v>58</v>
      </c>
      <c r="BH293" s="53">
        <v>59</v>
      </c>
      <c r="BI293" s="53">
        <v>60</v>
      </c>
      <c r="BJ293" s="53">
        <v>61</v>
      </c>
      <c r="BK293" s="53">
        <v>62</v>
      </c>
      <c r="BL293" s="53">
        <v>63</v>
      </c>
      <c r="BM293" s="53">
        <v>64</v>
      </c>
      <c r="BN293" s="53">
        <v>65</v>
      </c>
      <c r="BO293" s="53">
        <v>66</v>
      </c>
      <c r="BP293" s="53">
        <v>67</v>
      </c>
      <c r="BQ293" s="53">
        <v>68</v>
      </c>
      <c r="BR293" s="53">
        <v>69</v>
      </c>
      <c r="BS293" s="53">
        <v>70</v>
      </c>
      <c r="BT293" s="53">
        <v>71</v>
      </c>
      <c r="BU293" s="53">
        <v>72</v>
      </c>
      <c r="BV293" s="53">
        <v>73</v>
      </c>
      <c r="BW293" s="53">
        <v>74</v>
      </c>
      <c r="BX293" s="53">
        <v>75</v>
      </c>
      <c r="BY293" s="53">
        <v>76</v>
      </c>
      <c r="BZ293" s="53">
        <v>77</v>
      </c>
      <c r="CA293" s="53">
        <v>78</v>
      </c>
      <c r="CB293" s="53">
        <v>79</v>
      </c>
      <c r="CC293" s="53">
        <v>80</v>
      </c>
      <c r="CD293" s="53">
        <v>81</v>
      </c>
      <c r="CE293" s="53">
        <v>82</v>
      </c>
      <c r="CF293" s="53">
        <v>83</v>
      </c>
      <c r="CG293" s="53">
        <v>84</v>
      </c>
      <c r="CH293" s="53">
        <v>85</v>
      </c>
      <c r="CI293" s="53">
        <v>86</v>
      </c>
      <c r="CJ293" s="53">
        <v>87</v>
      </c>
      <c r="CK293" s="53">
        <v>88</v>
      </c>
      <c r="CL293" s="53">
        <v>89</v>
      </c>
      <c r="CM293" s="53">
        <v>90</v>
      </c>
      <c r="CN293" s="53">
        <v>91</v>
      </c>
      <c r="CO293" s="53">
        <v>92</v>
      </c>
      <c r="CP293" s="53">
        <v>93</v>
      </c>
      <c r="CQ293" s="53">
        <v>94</v>
      </c>
      <c r="CR293" s="53">
        <v>95</v>
      </c>
      <c r="CS293" s="53">
        <v>96</v>
      </c>
      <c r="CT293" s="53">
        <v>97</v>
      </c>
      <c r="CU293" s="53">
        <v>98</v>
      </c>
      <c r="CV293" s="53">
        <v>99</v>
      </c>
      <c r="CW293" s="53">
        <v>100</v>
      </c>
      <c r="CX293" s="53">
        <v>101</v>
      </c>
      <c r="CY293" s="53">
        <v>102</v>
      </c>
      <c r="CZ293" s="53">
        <v>103</v>
      </c>
      <c r="DA293" s="53">
        <v>104</v>
      </c>
      <c r="DB293" s="53">
        <v>105</v>
      </c>
    </row>
    <row r="294" spans="1:106">
      <c r="A294" s="54">
        <v>0</v>
      </c>
      <c r="B294" s="54">
        <v>219</v>
      </c>
      <c r="C294" s="54">
        <v>512</v>
      </c>
      <c r="D294" s="54">
        <v>999</v>
      </c>
      <c r="E294" s="54">
        <v>2113</v>
      </c>
      <c r="F294" s="54">
        <v>3310</v>
      </c>
      <c r="G294" s="54">
        <v>4592</v>
      </c>
      <c r="H294" s="54">
        <v>5964</v>
      </c>
      <c r="I294" s="54">
        <v>7429</v>
      </c>
      <c r="J294" s="54">
        <v>8990</v>
      </c>
      <c r="K294" s="54">
        <v>10651</v>
      </c>
      <c r="L294" s="54">
        <v>10971</v>
      </c>
      <c r="M294" s="54">
        <v>11300</v>
      </c>
      <c r="N294" s="54">
        <v>11639</v>
      </c>
      <c r="O294" s="54">
        <v>11988</v>
      </c>
      <c r="P294" s="54">
        <v>12348</v>
      </c>
      <c r="Q294" s="54">
        <v>12718</v>
      </c>
      <c r="R294" s="54">
        <v>13100</v>
      </c>
      <c r="S294" s="54">
        <v>13493</v>
      </c>
      <c r="T294" s="54">
        <v>13894</v>
      </c>
      <c r="U294" s="54">
        <v>14307</v>
      </c>
      <c r="V294" s="54">
        <v>14733</v>
      </c>
      <c r="W294" s="54">
        <v>15172</v>
      </c>
      <c r="X294" s="54">
        <v>15625</v>
      </c>
      <c r="Y294" s="54">
        <v>16092</v>
      </c>
      <c r="Z294" s="54">
        <v>16573</v>
      </c>
      <c r="AA294" s="54">
        <v>17069</v>
      </c>
      <c r="AB294" s="54">
        <v>17579</v>
      </c>
      <c r="AC294" s="54">
        <v>18105</v>
      </c>
      <c r="AD294" s="54">
        <v>18647</v>
      </c>
      <c r="AE294" s="54">
        <v>19204</v>
      </c>
      <c r="AF294" s="54">
        <v>19779</v>
      </c>
      <c r="AG294" s="54">
        <v>20371</v>
      </c>
      <c r="AH294" s="54">
        <v>20980</v>
      </c>
      <c r="AI294" s="54">
        <v>21608</v>
      </c>
      <c r="AJ294" s="54">
        <v>22254</v>
      </c>
      <c r="AK294" s="54">
        <v>22920</v>
      </c>
      <c r="AL294" s="54">
        <v>23606</v>
      </c>
      <c r="AM294" s="54">
        <v>24313</v>
      </c>
      <c r="AN294" s="54">
        <v>25041</v>
      </c>
      <c r="AO294" s="54">
        <v>25790</v>
      </c>
      <c r="AP294" s="54">
        <v>26562</v>
      </c>
      <c r="AQ294" s="54">
        <v>27358</v>
      </c>
      <c r="AR294" s="54">
        <v>28177</v>
      </c>
      <c r="AS294" s="54">
        <v>29020</v>
      </c>
      <c r="AT294" s="54">
        <v>29889</v>
      </c>
      <c r="AU294" s="54">
        <v>30784</v>
      </c>
      <c r="AV294" s="54">
        <v>31706</v>
      </c>
      <c r="AW294" s="54">
        <v>32656</v>
      </c>
      <c r="AX294" s="54">
        <v>33634</v>
      </c>
      <c r="AY294" s="54">
        <v>34641</v>
      </c>
      <c r="AZ294" s="54">
        <v>35679</v>
      </c>
      <c r="BA294" s="54">
        <v>36748</v>
      </c>
      <c r="BB294" s="54">
        <v>37848</v>
      </c>
      <c r="BC294" s="54">
        <v>38982</v>
      </c>
      <c r="BD294" s="54">
        <v>40150</v>
      </c>
      <c r="BE294" s="54">
        <v>41353</v>
      </c>
      <c r="BF294" s="54">
        <v>42592</v>
      </c>
      <c r="BG294" s="54">
        <v>43868</v>
      </c>
      <c r="BH294" s="54">
        <v>45182</v>
      </c>
      <c r="BI294" s="54">
        <v>46536</v>
      </c>
      <c r="BJ294" s="54">
        <v>47930</v>
      </c>
      <c r="BK294" s="54">
        <v>49367</v>
      </c>
      <c r="BL294" s="54">
        <v>50846</v>
      </c>
      <c r="BM294" s="54">
        <v>52370</v>
      </c>
      <c r="BN294" s="54">
        <v>53939</v>
      </c>
      <c r="BO294" s="54">
        <v>55555</v>
      </c>
      <c r="BP294" s="54">
        <v>57220</v>
      </c>
      <c r="BQ294" s="54">
        <v>58935</v>
      </c>
      <c r="BR294" s="54">
        <v>60701</v>
      </c>
      <c r="BS294" s="54">
        <v>62521</v>
      </c>
      <c r="BT294" s="54">
        <v>64394</v>
      </c>
      <c r="BU294" s="54">
        <v>66324</v>
      </c>
      <c r="BV294" s="54">
        <v>68312</v>
      </c>
      <c r="BW294" s="54">
        <v>70360</v>
      </c>
      <c r="BX294" s="54">
        <v>72468</v>
      </c>
      <c r="BY294" s="54">
        <v>74642</v>
      </c>
      <c r="BZ294" s="54">
        <v>76881</v>
      </c>
      <c r="CA294" s="54">
        <v>79187</v>
      </c>
      <c r="CB294" s="54">
        <v>81562</v>
      </c>
      <c r="CC294" s="54">
        <v>84008</v>
      </c>
      <c r="CD294" s="54">
        <v>86527</v>
      </c>
      <c r="CE294" s="54">
        <v>89122</v>
      </c>
      <c r="CF294" s="54">
        <v>91795</v>
      </c>
      <c r="CG294" s="54">
        <v>94547</v>
      </c>
      <c r="CH294" s="54">
        <v>97382</v>
      </c>
      <c r="CI294" s="54">
        <v>100302</v>
      </c>
      <c r="CJ294" s="54">
        <v>103310</v>
      </c>
      <c r="CK294" s="54">
        <v>106407</v>
      </c>
      <c r="CL294" s="54">
        <v>109597</v>
      </c>
      <c r="CM294" s="54">
        <v>112882</v>
      </c>
      <c r="CN294" s="54">
        <v>116266</v>
      </c>
      <c r="CO294" s="54">
        <v>119750</v>
      </c>
      <c r="CP294" s="54">
        <v>123339</v>
      </c>
      <c r="CQ294" s="54">
        <v>127035</v>
      </c>
      <c r="CR294" s="54">
        <v>130842</v>
      </c>
      <c r="CS294" s="54">
        <v>134761</v>
      </c>
      <c r="CT294" s="54">
        <v>138798</v>
      </c>
      <c r="CU294" s="54">
        <v>142955</v>
      </c>
      <c r="CV294" s="54">
        <v>147236</v>
      </c>
      <c r="CW294" s="54">
        <v>151645</v>
      </c>
      <c r="CX294" s="54">
        <v>156184</v>
      </c>
      <c r="CY294" s="54">
        <v>160859</v>
      </c>
      <c r="CZ294" s="54">
        <v>165672</v>
      </c>
      <c r="DA294" s="54">
        <v>170629</v>
      </c>
      <c r="DB294" s="54">
        <v>175732</v>
      </c>
    </row>
    <row r="295" spans="1:106">
      <c r="A295" s="54">
        <v>1</v>
      </c>
      <c r="B295" s="54">
        <v>219</v>
      </c>
      <c r="C295" s="54">
        <v>512</v>
      </c>
      <c r="D295" s="54">
        <v>1000</v>
      </c>
      <c r="E295" s="54">
        <v>2114</v>
      </c>
      <c r="F295" s="54">
        <v>3310</v>
      </c>
      <c r="G295" s="54">
        <v>4593</v>
      </c>
      <c r="H295" s="54">
        <v>5965</v>
      </c>
      <c r="I295" s="54">
        <v>7430</v>
      </c>
      <c r="J295" s="54">
        <v>8991</v>
      </c>
      <c r="K295" s="54">
        <v>10652</v>
      </c>
      <c r="L295" s="54">
        <v>10971</v>
      </c>
      <c r="M295" s="54">
        <v>11301</v>
      </c>
      <c r="N295" s="54">
        <v>11640</v>
      </c>
      <c r="O295" s="54">
        <v>11989</v>
      </c>
      <c r="P295" s="54">
        <v>12348</v>
      </c>
      <c r="Q295" s="54">
        <v>12719</v>
      </c>
      <c r="R295" s="54">
        <v>13100</v>
      </c>
      <c r="S295" s="54">
        <v>13489</v>
      </c>
      <c r="T295" s="54">
        <v>13890</v>
      </c>
      <c r="U295" s="54">
        <v>14303</v>
      </c>
      <c r="V295" s="54">
        <v>14729</v>
      </c>
      <c r="W295" s="54">
        <v>15168</v>
      </c>
      <c r="X295" s="54">
        <v>15621</v>
      </c>
      <c r="Y295" s="54">
        <v>16088</v>
      </c>
      <c r="Z295" s="54">
        <v>16569</v>
      </c>
      <c r="AA295" s="54">
        <v>17064</v>
      </c>
      <c r="AB295" s="54">
        <v>17574</v>
      </c>
      <c r="AC295" s="54">
        <v>18100</v>
      </c>
      <c r="AD295" s="54">
        <v>18641</v>
      </c>
      <c r="AE295" s="54">
        <v>19199</v>
      </c>
      <c r="AF295" s="54">
        <v>19773</v>
      </c>
      <c r="AG295" s="54">
        <v>20365</v>
      </c>
      <c r="AH295" s="54">
        <v>20974</v>
      </c>
      <c r="AI295" s="54">
        <v>21602</v>
      </c>
      <c r="AJ295" s="54">
        <v>22248</v>
      </c>
      <c r="AK295" s="54">
        <v>22914</v>
      </c>
      <c r="AL295" s="54">
        <v>23600</v>
      </c>
      <c r="AM295" s="54">
        <v>24306</v>
      </c>
      <c r="AN295" s="54">
        <v>25034</v>
      </c>
      <c r="AO295" s="54">
        <v>25783</v>
      </c>
      <c r="AP295" s="54">
        <v>26555</v>
      </c>
      <c r="AQ295" s="54">
        <v>27350</v>
      </c>
      <c r="AR295" s="54">
        <v>28169</v>
      </c>
      <c r="AS295" s="54">
        <v>29012</v>
      </c>
      <c r="AT295" s="54">
        <v>29881</v>
      </c>
      <c r="AU295" s="54">
        <v>30776</v>
      </c>
      <c r="AV295" s="54">
        <v>31697</v>
      </c>
      <c r="AW295" s="54">
        <v>32647</v>
      </c>
      <c r="AX295" s="54">
        <v>33624</v>
      </c>
      <c r="AY295" s="54">
        <v>34632</v>
      </c>
      <c r="AZ295" s="54">
        <v>35669</v>
      </c>
      <c r="BA295" s="54">
        <v>36737</v>
      </c>
      <c r="BB295" s="54">
        <v>37838</v>
      </c>
      <c r="BC295" s="54">
        <v>38971</v>
      </c>
      <c r="BD295" s="54">
        <v>40139</v>
      </c>
      <c r="BE295" s="54">
        <v>41341</v>
      </c>
      <c r="BF295" s="54">
        <v>42580</v>
      </c>
      <c r="BG295" s="54">
        <v>43855</v>
      </c>
      <c r="BH295" s="54">
        <v>45169</v>
      </c>
      <c r="BI295" s="54">
        <v>46523</v>
      </c>
      <c r="BJ295" s="54">
        <v>47917</v>
      </c>
      <c r="BK295" s="54">
        <v>49353</v>
      </c>
      <c r="BL295" s="54">
        <v>50832</v>
      </c>
      <c r="BM295" s="54">
        <v>52355</v>
      </c>
      <c r="BN295" s="54">
        <v>53924</v>
      </c>
      <c r="BO295" s="54">
        <v>55540</v>
      </c>
      <c r="BP295" s="54">
        <v>57204</v>
      </c>
      <c r="BQ295" s="54">
        <v>58918</v>
      </c>
      <c r="BR295" s="54">
        <v>60684</v>
      </c>
      <c r="BS295" s="54">
        <v>62503</v>
      </c>
      <c r="BT295" s="54">
        <v>64376</v>
      </c>
      <c r="BU295" s="54">
        <v>66305</v>
      </c>
      <c r="BV295" s="54">
        <v>68293</v>
      </c>
      <c r="BW295" s="54">
        <v>70339</v>
      </c>
      <c r="BX295" s="54">
        <v>72449</v>
      </c>
      <c r="BY295" s="54">
        <v>74622</v>
      </c>
      <c r="BZ295" s="54">
        <v>76860</v>
      </c>
      <c r="CA295" s="54">
        <v>79165</v>
      </c>
      <c r="CB295" s="54">
        <v>81540</v>
      </c>
      <c r="CC295" s="54">
        <v>83985</v>
      </c>
      <c r="CD295" s="54">
        <v>86504</v>
      </c>
      <c r="CE295" s="54">
        <v>89098</v>
      </c>
      <c r="CF295" s="54">
        <v>91770</v>
      </c>
      <c r="CG295" s="54">
        <v>94521</v>
      </c>
      <c r="CH295" s="54">
        <v>97356</v>
      </c>
      <c r="CI295" s="54">
        <v>100274</v>
      </c>
      <c r="CJ295" s="54">
        <v>103281</v>
      </c>
      <c r="CK295" s="54">
        <v>106377</v>
      </c>
      <c r="CL295" s="54">
        <v>109566</v>
      </c>
      <c r="CM295" s="54">
        <v>112850</v>
      </c>
      <c r="CN295" s="54">
        <v>116232</v>
      </c>
      <c r="CO295" s="54">
        <v>119716</v>
      </c>
      <c r="CP295" s="54">
        <v>123303</v>
      </c>
      <c r="CQ295" s="54">
        <v>126998</v>
      </c>
      <c r="CR295" s="54">
        <v>130802</v>
      </c>
      <c r="CS295" s="54">
        <v>134721</v>
      </c>
      <c r="CT295" s="54">
        <v>138755</v>
      </c>
      <c r="CU295" s="54">
        <v>142911</v>
      </c>
      <c r="CV295" s="54">
        <v>147189</v>
      </c>
      <c r="CW295" s="54">
        <v>151596</v>
      </c>
      <c r="CX295" s="54">
        <v>156133</v>
      </c>
      <c r="CY295" s="54">
        <v>160805</v>
      </c>
      <c r="CZ295" s="54">
        <v>165616</v>
      </c>
      <c r="DA295" s="54">
        <v>170570</v>
      </c>
      <c r="DB295" s="54"/>
    </row>
    <row r="296" spans="1:106">
      <c r="A296" s="54">
        <v>2</v>
      </c>
      <c r="B296" s="54">
        <v>219</v>
      </c>
      <c r="C296" s="54">
        <v>512</v>
      </c>
      <c r="D296" s="54">
        <v>1000</v>
      </c>
      <c r="E296" s="54">
        <v>2114</v>
      </c>
      <c r="F296" s="54">
        <v>3311</v>
      </c>
      <c r="G296" s="54">
        <v>4593</v>
      </c>
      <c r="H296" s="54">
        <v>5965</v>
      </c>
      <c r="I296" s="54">
        <v>7430</v>
      </c>
      <c r="J296" s="54">
        <v>8991</v>
      </c>
      <c r="K296" s="54">
        <v>10652</v>
      </c>
      <c r="L296" s="54">
        <v>10972</v>
      </c>
      <c r="M296" s="54">
        <v>11301</v>
      </c>
      <c r="N296" s="54">
        <v>11640</v>
      </c>
      <c r="O296" s="54">
        <v>11989</v>
      </c>
      <c r="P296" s="54">
        <v>12349</v>
      </c>
      <c r="Q296" s="54">
        <v>12719</v>
      </c>
      <c r="R296" s="54">
        <v>13096</v>
      </c>
      <c r="S296" s="54">
        <v>13485</v>
      </c>
      <c r="T296" s="54">
        <v>13885</v>
      </c>
      <c r="U296" s="54">
        <v>14298</v>
      </c>
      <c r="V296" s="54">
        <v>14724</v>
      </c>
      <c r="W296" s="54">
        <v>15163</v>
      </c>
      <c r="X296" s="54">
        <v>15615</v>
      </c>
      <c r="Y296" s="54">
        <v>16082</v>
      </c>
      <c r="Z296" s="54">
        <v>16563</v>
      </c>
      <c r="AA296" s="54">
        <v>17058</v>
      </c>
      <c r="AB296" s="54">
        <v>17568</v>
      </c>
      <c r="AC296" s="54">
        <v>18094</v>
      </c>
      <c r="AD296" s="54">
        <v>18635</v>
      </c>
      <c r="AE296" s="54">
        <v>19192</v>
      </c>
      <c r="AF296" s="54">
        <v>19766</v>
      </c>
      <c r="AG296" s="54">
        <v>20358</v>
      </c>
      <c r="AH296" s="54">
        <v>20967</v>
      </c>
      <c r="AI296" s="54">
        <v>21594</v>
      </c>
      <c r="AJ296" s="54">
        <v>22241</v>
      </c>
      <c r="AK296" s="54">
        <v>22906</v>
      </c>
      <c r="AL296" s="54">
        <v>23592</v>
      </c>
      <c r="AM296" s="54">
        <v>24298</v>
      </c>
      <c r="AN296" s="54">
        <v>25025</v>
      </c>
      <c r="AO296" s="54">
        <v>25774</v>
      </c>
      <c r="AP296" s="54">
        <v>26546</v>
      </c>
      <c r="AQ296" s="54">
        <v>27341</v>
      </c>
      <c r="AR296" s="54">
        <v>28159</v>
      </c>
      <c r="AS296" s="54">
        <v>29002</v>
      </c>
      <c r="AT296" s="54">
        <v>29871</v>
      </c>
      <c r="AU296" s="54">
        <v>30765</v>
      </c>
      <c r="AV296" s="54">
        <v>31686</v>
      </c>
      <c r="AW296" s="54">
        <v>32635</v>
      </c>
      <c r="AX296" s="54">
        <v>33613</v>
      </c>
      <c r="AY296" s="54">
        <v>34620</v>
      </c>
      <c r="AZ296" s="54">
        <v>35657</v>
      </c>
      <c r="BA296" s="54">
        <v>36725</v>
      </c>
      <c r="BB296" s="54">
        <v>37825</v>
      </c>
      <c r="BC296" s="54">
        <v>38958</v>
      </c>
      <c r="BD296" s="54">
        <v>40125</v>
      </c>
      <c r="BE296" s="54">
        <v>41327</v>
      </c>
      <c r="BF296" s="54">
        <v>42565</v>
      </c>
      <c r="BG296" s="54">
        <v>43840</v>
      </c>
      <c r="BH296" s="54">
        <v>45154</v>
      </c>
      <c r="BI296" s="54">
        <v>46507</v>
      </c>
      <c r="BJ296" s="54">
        <v>47900</v>
      </c>
      <c r="BK296" s="54">
        <v>49336</v>
      </c>
      <c r="BL296" s="54">
        <v>50814</v>
      </c>
      <c r="BM296" s="54">
        <v>52337</v>
      </c>
      <c r="BN296" s="54">
        <v>53905</v>
      </c>
      <c r="BO296" s="54">
        <v>55520</v>
      </c>
      <c r="BP296" s="54">
        <v>57184</v>
      </c>
      <c r="BQ296" s="54">
        <v>58898</v>
      </c>
      <c r="BR296" s="54">
        <v>60663</v>
      </c>
      <c r="BS296" s="54">
        <v>62481</v>
      </c>
      <c r="BT296" s="54">
        <v>64354</v>
      </c>
      <c r="BU296" s="54">
        <v>66282</v>
      </c>
      <c r="BV296" s="54">
        <v>68269</v>
      </c>
      <c r="BW296" s="54">
        <v>70316</v>
      </c>
      <c r="BX296" s="54">
        <v>72425</v>
      </c>
      <c r="BY296" s="54">
        <v>74598</v>
      </c>
      <c r="BZ296" s="54">
        <v>76835</v>
      </c>
      <c r="CA296" s="54">
        <v>79139</v>
      </c>
      <c r="CB296" s="54">
        <v>81513</v>
      </c>
      <c r="CC296" s="54">
        <v>83957</v>
      </c>
      <c r="CD296" s="54">
        <v>86475</v>
      </c>
      <c r="CE296" s="54">
        <v>89068</v>
      </c>
      <c r="CF296" s="54">
        <v>91739</v>
      </c>
      <c r="CG296" s="54">
        <v>94490</v>
      </c>
      <c r="CH296" s="54">
        <v>97323</v>
      </c>
      <c r="CI296" s="54">
        <v>100240</v>
      </c>
      <c r="CJ296" s="54">
        <v>103246</v>
      </c>
      <c r="CK296" s="54">
        <v>106340</v>
      </c>
      <c r="CL296" s="54">
        <v>109528</v>
      </c>
      <c r="CM296" s="54">
        <v>112811</v>
      </c>
      <c r="CN296" s="54">
        <v>116192</v>
      </c>
      <c r="CO296" s="54">
        <v>119673</v>
      </c>
      <c r="CP296" s="54">
        <v>123259</v>
      </c>
      <c r="CQ296" s="54">
        <v>126952</v>
      </c>
      <c r="CR296" s="54">
        <v>130755</v>
      </c>
      <c r="CS296" s="54">
        <v>134671</v>
      </c>
      <c r="CT296" s="54">
        <v>138704</v>
      </c>
      <c r="CU296" s="54">
        <v>142857</v>
      </c>
      <c r="CV296" s="54">
        <v>147133</v>
      </c>
      <c r="CW296" s="54">
        <v>151537</v>
      </c>
      <c r="CX296" s="54">
        <v>156071</v>
      </c>
      <c r="CY296" s="54">
        <v>160741</v>
      </c>
      <c r="CZ296" s="54">
        <v>165548</v>
      </c>
      <c r="DA296" s="54"/>
      <c r="DB296" s="54"/>
    </row>
    <row r="297" spans="1:106">
      <c r="A297" s="54">
        <v>3</v>
      </c>
      <c r="B297" s="54">
        <v>220</v>
      </c>
      <c r="C297" s="54">
        <v>512</v>
      </c>
      <c r="D297" s="54">
        <v>1000</v>
      </c>
      <c r="E297" s="54">
        <v>2114</v>
      </c>
      <c r="F297" s="54">
        <v>3311</v>
      </c>
      <c r="G297" s="54">
        <v>4594</v>
      </c>
      <c r="H297" s="54">
        <v>5965</v>
      </c>
      <c r="I297" s="54">
        <v>7430</v>
      </c>
      <c r="J297" s="54">
        <v>8991</v>
      </c>
      <c r="K297" s="54">
        <v>10652</v>
      </c>
      <c r="L297" s="54">
        <v>10972</v>
      </c>
      <c r="M297" s="54">
        <v>11301</v>
      </c>
      <c r="N297" s="54">
        <v>11640</v>
      </c>
      <c r="O297" s="54">
        <v>11989</v>
      </c>
      <c r="P297" s="54">
        <v>12349</v>
      </c>
      <c r="Q297" s="54">
        <v>12714</v>
      </c>
      <c r="R297" s="54">
        <v>13091</v>
      </c>
      <c r="S297" s="54">
        <v>13479</v>
      </c>
      <c r="T297" s="54">
        <v>13880</v>
      </c>
      <c r="U297" s="54">
        <v>14293</v>
      </c>
      <c r="V297" s="54">
        <v>14718</v>
      </c>
      <c r="W297" s="54">
        <v>15157</v>
      </c>
      <c r="X297" s="54">
        <v>15609</v>
      </c>
      <c r="Y297" s="54">
        <v>16076</v>
      </c>
      <c r="Z297" s="54">
        <v>16556</v>
      </c>
      <c r="AA297" s="54">
        <v>17051</v>
      </c>
      <c r="AB297" s="54">
        <v>17561</v>
      </c>
      <c r="AC297" s="54">
        <v>18086</v>
      </c>
      <c r="AD297" s="54">
        <v>18627</v>
      </c>
      <c r="AE297" s="54">
        <v>19185</v>
      </c>
      <c r="AF297" s="54">
        <v>19759</v>
      </c>
      <c r="AG297" s="54">
        <v>20350</v>
      </c>
      <c r="AH297" s="54">
        <v>20959</v>
      </c>
      <c r="AI297" s="54">
        <v>21586</v>
      </c>
      <c r="AJ297" s="54">
        <v>22232</v>
      </c>
      <c r="AK297" s="54">
        <v>22897</v>
      </c>
      <c r="AL297" s="54">
        <v>23582</v>
      </c>
      <c r="AM297" s="54">
        <v>24288</v>
      </c>
      <c r="AN297" s="54">
        <v>25015</v>
      </c>
      <c r="AO297" s="54">
        <v>25764</v>
      </c>
      <c r="AP297" s="54">
        <v>26535</v>
      </c>
      <c r="AQ297" s="54">
        <v>27330</v>
      </c>
      <c r="AR297" s="54">
        <v>28148</v>
      </c>
      <c r="AS297" s="54">
        <v>28991</v>
      </c>
      <c r="AT297" s="54">
        <v>29859</v>
      </c>
      <c r="AU297" s="54">
        <v>30753</v>
      </c>
      <c r="AV297" s="54">
        <v>31674</v>
      </c>
      <c r="AW297" s="54">
        <v>32622</v>
      </c>
      <c r="AX297" s="54">
        <v>33599</v>
      </c>
      <c r="AY297" s="54">
        <v>34606</v>
      </c>
      <c r="AZ297" s="54">
        <v>35642</v>
      </c>
      <c r="BA297" s="54">
        <v>36710</v>
      </c>
      <c r="BB297" s="54">
        <v>37809</v>
      </c>
      <c r="BC297" s="54">
        <v>38942</v>
      </c>
      <c r="BD297" s="54">
        <v>40109</v>
      </c>
      <c r="BE297" s="54">
        <v>41310</v>
      </c>
      <c r="BF297" s="54">
        <v>42548</v>
      </c>
      <c r="BG297" s="54">
        <v>43823</v>
      </c>
      <c r="BH297" s="54">
        <v>45136</v>
      </c>
      <c r="BI297" s="54">
        <v>46488</v>
      </c>
      <c r="BJ297" s="54">
        <v>47881</v>
      </c>
      <c r="BK297" s="54">
        <v>49316</v>
      </c>
      <c r="BL297" s="54">
        <v>50793</v>
      </c>
      <c r="BM297" s="54">
        <v>52315</v>
      </c>
      <c r="BN297" s="54">
        <v>53883</v>
      </c>
      <c r="BO297" s="54">
        <v>55498</v>
      </c>
      <c r="BP297" s="54">
        <v>57161</v>
      </c>
      <c r="BQ297" s="54">
        <v>58874</v>
      </c>
      <c r="BR297" s="54">
        <v>60638</v>
      </c>
      <c r="BS297" s="54">
        <v>62456</v>
      </c>
      <c r="BT297" s="54">
        <v>64327</v>
      </c>
      <c r="BU297" s="54">
        <v>66255</v>
      </c>
      <c r="BV297" s="54">
        <v>68242</v>
      </c>
      <c r="BW297" s="54">
        <v>70289</v>
      </c>
      <c r="BX297" s="54">
        <v>72397</v>
      </c>
      <c r="BY297" s="54">
        <v>74569</v>
      </c>
      <c r="BZ297" s="54">
        <v>76805</v>
      </c>
      <c r="CA297" s="54">
        <v>79109</v>
      </c>
      <c r="CB297" s="54">
        <v>81481</v>
      </c>
      <c r="CC297" s="54">
        <v>83925</v>
      </c>
      <c r="CD297" s="54">
        <v>86441</v>
      </c>
      <c r="CE297" s="54">
        <v>89033</v>
      </c>
      <c r="CF297" s="54">
        <v>91703</v>
      </c>
      <c r="CG297" s="54">
        <v>94452</v>
      </c>
      <c r="CH297" s="54">
        <v>97284</v>
      </c>
      <c r="CI297" s="54">
        <v>100200</v>
      </c>
      <c r="CJ297" s="54">
        <v>103204</v>
      </c>
      <c r="CK297" s="54">
        <v>106298</v>
      </c>
      <c r="CL297" s="54">
        <v>109483</v>
      </c>
      <c r="CM297" s="54">
        <v>112765</v>
      </c>
      <c r="CN297" s="54">
        <v>116144</v>
      </c>
      <c r="CO297" s="54">
        <v>119624</v>
      </c>
      <c r="CP297" s="54">
        <v>123207</v>
      </c>
      <c r="CQ297" s="54">
        <v>126898</v>
      </c>
      <c r="CR297" s="54">
        <v>130699</v>
      </c>
      <c r="CS297" s="54">
        <v>134613</v>
      </c>
      <c r="CT297" s="54">
        <v>138643</v>
      </c>
      <c r="CU297" s="54">
        <v>142793</v>
      </c>
      <c r="CV297" s="54">
        <v>147067</v>
      </c>
      <c r="CW297" s="54">
        <v>151468</v>
      </c>
      <c r="CX297" s="54">
        <v>156000</v>
      </c>
      <c r="CY297" s="54">
        <v>160666</v>
      </c>
      <c r="CZ297" s="54"/>
      <c r="DA297" s="54"/>
      <c r="DB297" s="54"/>
    </row>
    <row r="298" spans="1:106">
      <c r="A298" s="54">
        <v>4</v>
      </c>
      <c r="B298" s="54">
        <v>220</v>
      </c>
      <c r="C298" s="54">
        <v>512</v>
      </c>
      <c r="D298" s="54">
        <v>1000</v>
      </c>
      <c r="E298" s="54">
        <v>2114</v>
      </c>
      <c r="F298" s="54">
        <v>3311</v>
      </c>
      <c r="G298" s="54">
        <v>4594</v>
      </c>
      <c r="H298" s="54">
        <v>5966</v>
      </c>
      <c r="I298" s="54">
        <v>7430</v>
      </c>
      <c r="J298" s="54">
        <v>8991</v>
      </c>
      <c r="K298" s="54">
        <v>10652</v>
      </c>
      <c r="L298" s="54">
        <v>10972</v>
      </c>
      <c r="M298" s="54">
        <v>11301</v>
      </c>
      <c r="N298" s="54">
        <v>11640</v>
      </c>
      <c r="O298" s="54">
        <v>11989</v>
      </c>
      <c r="P298" s="54">
        <v>12344</v>
      </c>
      <c r="Q298" s="54">
        <v>12709</v>
      </c>
      <c r="R298" s="54">
        <v>13085</v>
      </c>
      <c r="S298" s="54">
        <v>13473</v>
      </c>
      <c r="T298" s="54">
        <v>13874</v>
      </c>
      <c r="U298" s="54">
        <v>14286</v>
      </c>
      <c r="V298" s="54">
        <v>14711</v>
      </c>
      <c r="W298" s="54">
        <v>15150</v>
      </c>
      <c r="X298" s="54">
        <v>15602</v>
      </c>
      <c r="Y298" s="54">
        <v>16068</v>
      </c>
      <c r="Z298" s="54">
        <v>16549</v>
      </c>
      <c r="AA298" s="54">
        <v>17043</v>
      </c>
      <c r="AB298" s="54">
        <v>17553</v>
      </c>
      <c r="AC298" s="54">
        <v>18078</v>
      </c>
      <c r="AD298" s="54">
        <v>18619</v>
      </c>
      <c r="AE298" s="54">
        <v>19176</v>
      </c>
      <c r="AF298" s="54">
        <v>19749</v>
      </c>
      <c r="AG298" s="54">
        <v>20340</v>
      </c>
      <c r="AH298" s="54">
        <v>20949</v>
      </c>
      <c r="AI298" s="54">
        <v>21576</v>
      </c>
      <c r="AJ298" s="54">
        <v>22221</v>
      </c>
      <c r="AK298" s="54">
        <v>22886</v>
      </c>
      <c r="AL298" s="54">
        <v>23571</v>
      </c>
      <c r="AM298" s="54">
        <v>24277</v>
      </c>
      <c r="AN298" s="54">
        <v>25004</v>
      </c>
      <c r="AO298" s="54">
        <v>25752</v>
      </c>
      <c r="AP298" s="54">
        <v>26523</v>
      </c>
      <c r="AQ298" s="54">
        <v>27317</v>
      </c>
      <c r="AR298" s="54">
        <v>28135</v>
      </c>
      <c r="AS298" s="54">
        <v>28977</v>
      </c>
      <c r="AT298" s="54">
        <v>29845</v>
      </c>
      <c r="AU298" s="54">
        <v>30739</v>
      </c>
      <c r="AV298" s="54">
        <v>31659</v>
      </c>
      <c r="AW298" s="54">
        <v>32607</v>
      </c>
      <c r="AX298" s="54">
        <v>33584</v>
      </c>
      <c r="AY298" s="54">
        <v>34590</v>
      </c>
      <c r="AZ298" s="54">
        <v>35626</v>
      </c>
      <c r="BA298" s="54">
        <v>36693</v>
      </c>
      <c r="BB298" s="54">
        <v>37792</v>
      </c>
      <c r="BC298" s="54">
        <v>38924</v>
      </c>
      <c r="BD298" s="54">
        <v>40090</v>
      </c>
      <c r="BE298" s="54">
        <v>41291</v>
      </c>
      <c r="BF298" s="54">
        <v>42528</v>
      </c>
      <c r="BG298" s="54">
        <v>43802</v>
      </c>
      <c r="BH298" s="54">
        <v>45115</v>
      </c>
      <c r="BI298" s="54">
        <v>46467</v>
      </c>
      <c r="BJ298" s="54">
        <v>47859</v>
      </c>
      <c r="BK298" s="54">
        <v>49293</v>
      </c>
      <c r="BL298" s="54">
        <v>50770</v>
      </c>
      <c r="BM298" s="54">
        <v>52291</v>
      </c>
      <c r="BN298" s="54">
        <v>53858</v>
      </c>
      <c r="BO298" s="54">
        <v>55472</v>
      </c>
      <c r="BP298" s="54">
        <v>57135</v>
      </c>
      <c r="BQ298" s="54">
        <v>58847</v>
      </c>
      <c r="BR298" s="54">
        <v>60610</v>
      </c>
      <c r="BS298" s="54">
        <v>62427</v>
      </c>
      <c r="BT298" s="54">
        <v>64297</v>
      </c>
      <c r="BU298" s="54">
        <v>66226</v>
      </c>
      <c r="BV298" s="54">
        <v>68212</v>
      </c>
      <c r="BW298" s="54">
        <v>70258</v>
      </c>
      <c r="BX298" s="54">
        <v>72365</v>
      </c>
      <c r="BY298" s="54">
        <v>74536</v>
      </c>
      <c r="BZ298" s="54">
        <v>76771</v>
      </c>
      <c r="CA298" s="54">
        <v>79073</v>
      </c>
      <c r="CB298" s="54">
        <v>81445</v>
      </c>
      <c r="CC298" s="54">
        <v>83887</v>
      </c>
      <c r="CD298" s="54">
        <v>86402</v>
      </c>
      <c r="CE298" s="54">
        <v>88993</v>
      </c>
      <c r="CF298" s="54">
        <v>91661</v>
      </c>
      <c r="CG298" s="54">
        <v>94409</v>
      </c>
      <c r="CH298" s="54">
        <v>97240</v>
      </c>
      <c r="CI298" s="54">
        <v>100155</v>
      </c>
      <c r="CJ298" s="54">
        <v>103157</v>
      </c>
      <c r="CK298" s="54">
        <v>106248</v>
      </c>
      <c r="CL298" s="54">
        <v>109433</v>
      </c>
      <c r="CM298" s="54">
        <v>112712</v>
      </c>
      <c r="CN298" s="54">
        <v>116089</v>
      </c>
      <c r="CO298" s="54">
        <v>119567</v>
      </c>
      <c r="CP298" s="54">
        <v>123148</v>
      </c>
      <c r="CQ298" s="54">
        <v>126837</v>
      </c>
      <c r="CR298" s="54">
        <v>130635</v>
      </c>
      <c r="CS298" s="54">
        <v>134546</v>
      </c>
      <c r="CT298" s="54">
        <v>138574</v>
      </c>
      <c r="CU298" s="54">
        <v>142722</v>
      </c>
      <c r="CV298" s="54">
        <v>146992</v>
      </c>
      <c r="CW298" s="54">
        <v>151390</v>
      </c>
      <c r="CX298" s="54">
        <v>155918</v>
      </c>
      <c r="CY298" s="54"/>
      <c r="CZ298" s="54"/>
      <c r="DA298" s="54"/>
      <c r="DB298" s="54"/>
    </row>
    <row r="299" spans="1:106">
      <c r="A299" s="54">
        <v>5</v>
      </c>
      <c r="B299" s="54">
        <v>220</v>
      </c>
      <c r="C299" s="54">
        <v>512</v>
      </c>
      <c r="D299" s="54">
        <v>1000</v>
      </c>
      <c r="E299" s="54">
        <v>2114</v>
      </c>
      <c r="F299" s="54">
        <v>3311</v>
      </c>
      <c r="G299" s="54">
        <v>4594</v>
      </c>
      <c r="H299" s="54">
        <v>5966</v>
      </c>
      <c r="I299" s="54">
        <v>7430</v>
      </c>
      <c r="J299" s="54">
        <v>8991</v>
      </c>
      <c r="K299" s="54">
        <v>10652</v>
      </c>
      <c r="L299" s="54">
        <v>10972</v>
      </c>
      <c r="M299" s="54">
        <v>11301</v>
      </c>
      <c r="N299" s="54">
        <v>11640</v>
      </c>
      <c r="O299" s="54">
        <v>11984</v>
      </c>
      <c r="P299" s="54">
        <v>12338</v>
      </c>
      <c r="Q299" s="54">
        <v>12703</v>
      </c>
      <c r="R299" s="54">
        <v>13079</v>
      </c>
      <c r="S299" s="54">
        <v>13467</v>
      </c>
      <c r="T299" s="54">
        <v>13867</v>
      </c>
      <c r="U299" s="54">
        <v>14279</v>
      </c>
      <c r="V299" s="54">
        <v>14704</v>
      </c>
      <c r="W299" s="54">
        <v>15142</v>
      </c>
      <c r="X299" s="54">
        <v>15594</v>
      </c>
      <c r="Y299" s="54">
        <v>16060</v>
      </c>
      <c r="Z299" s="54">
        <v>16540</v>
      </c>
      <c r="AA299" s="54">
        <v>17035</v>
      </c>
      <c r="AB299" s="54">
        <v>17544</v>
      </c>
      <c r="AC299" s="54">
        <v>18069</v>
      </c>
      <c r="AD299" s="54">
        <v>18609</v>
      </c>
      <c r="AE299" s="54">
        <v>19166</v>
      </c>
      <c r="AF299" s="54">
        <v>19739</v>
      </c>
      <c r="AG299" s="54">
        <v>20330</v>
      </c>
      <c r="AH299" s="54">
        <v>20938</v>
      </c>
      <c r="AI299" s="54">
        <v>21565</v>
      </c>
      <c r="AJ299" s="54">
        <v>22210</v>
      </c>
      <c r="AK299" s="54">
        <v>22875</v>
      </c>
      <c r="AL299" s="54">
        <v>23559</v>
      </c>
      <c r="AM299" s="54">
        <v>24264</v>
      </c>
      <c r="AN299" s="54">
        <v>24991</v>
      </c>
      <c r="AO299" s="54">
        <v>25739</v>
      </c>
      <c r="AP299" s="54">
        <v>26509</v>
      </c>
      <c r="AQ299" s="54">
        <v>27303</v>
      </c>
      <c r="AR299" s="54">
        <v>28120</v>
      </c>
      <c r="AS299" s="54">
        <v>28962</v>
      </c>
      <c r="AT299" s="54">
        <v>29829</v>
      </c>
      <c r="AU299" s="54">
        <v>30723</v>
      </c>
      <c r="AV299" s="54">
        <v>31643</v>
      </c>
      <c r="AW299" s="54">
        <v>32590</v>
      </c>
      <c r="AX299" s="54">
        <v>33566</v>
      </c>
      <c r="AY299" s="54">
        <v>34572</v>
      </c>
      <c r="AZ299" s="54">
        <v>35607</v>
      </c>
      <c r="BA299" s="54">
        <v>36674</v>
      </c>
      <c r="BB299" s="54">
        <v>37772</v>
      </c>
      <c r="BC299" s="54">
        <v>38904</v>
      </c>
      <c r="BD299" s="54">
        <v>40069</v>
      </c>
      <c r="BE299" s="54">
        <v>41270</v>
      </c>
      <c r="BF299" s="54">
        <v>42506</v>
      </c>
      <c r="BG299" s="54">
        <v>43780</v>
      </c>
      <c r="BH299" s="54">
        <v>45091</v>
      </c>
      <c r="BI299" s="54">
        <v>46442</v>
      </c>
      <c r="BJ299" s="54">
        <v>47834</v>
      </c>
      <c r="BK299" s="54">
        <v>49267</v>
      </c>
      <c r="BL299" s="54">
        <v>50744</v>
      </c>
      <c r="BM299" s="54">
        <v>52264</v>
      </c>
      <c r="BN299" s="54">
        <v>53830</v>
      </c>
      <c r="BO299" s="54">
        <v>55443</v>
      </c>
      <c r="BP299" s="54">
        <v>57105</v>
      </c>
      <c r="BQ299" s="54">
        <v>58816</v>
      </c>
      <c r="BR299" s="54">
        <v>60579</v>
      </c>
      <c r="BS299" s="54">
        <v>62394</v>
      </c>
      <c r="BT299" s="54">
        <v>64265</v>
      </c>
      <c r="BU299" s="54">
        <v>66193</v>
      </c>
      <c r="BV299" s="54">
        <v>68178</v>
      </c>
      <c r="BW299" s="54">
        <v>70223</v>
      </c>
      <c r="BX299" s="54">
        <v>72329</v>
      </c>
      <c r="BY299" s="54">
        <v>74498</v>
      </c>
      <c r="BZ299" s="54">
        <v>76733</v>
      </c>
      <c r="CA299" s="54">
        <v>79034</v>
      </c>
      <c r="CB299" s="54">
        <v>81404</v>
      </c>
      <c r="CC299" s="54">
        <v>83845</v>
      </c>
      <c r="CD299" s="54">
        <v>86359</v>
      </c>
      <c r="CE299" s="54">
        <v>88948</v>
      </c>
      <c r="CF299" s="54">
        <v>91615</v>
      </c>
      <c r="CG299" s="54">
        <v>94361</v>
      </c>
      <c r="CH299" s="54">
        <v>97190</v>
      </c>
      <c r="CI299" s="54">
        <v>100103</v>
      </c>
      <c r="CJ299" s="54">
        <v>103103</v>
      </c>
      <c r="CK299" s="54">
        <v>106193</v>
      </c>
      <c r="CL299" s="54">
        <v>109375</v>
      </c>
      <c r="CM299" s="54">
        <v>112652</v>
      </c>
      <c r="CN299" s="54">
        <v>116027</v>
      </c>
      <c r="CO299" s="54">
        <v>119503</v>
      </c>
      <c r="CP299" s="54">
        <v>123082</v>
      </c>
      <c r="CQ299" s="54">
        <v>126768</v>
      </c>
      <c r="CR299" s="54">
        <v>130563</v>
      </c>
      <c r="CS299" s="54">
        <v>134472</v>
      </c>
      <c r="CT299" s="54">
        <v>138497</v>
      </c>
      <c r="CU299" s="54">
        <v>142641</v>
      </c>
      <c r="CV299" s="54">
        <v>146908</v>
      </c>
      <c r="CW299" s="54">
        <v>151303</v>
      </c>
      <c r="CX299" s="54"/>
      <c r="CY299" s="54"/>
      <c r="CZ299" s="54"/>
      <c r="DA299" s="54"/>
      <c r="DB299" s="54"/>
    </row>
    <row r="300" spans="1:106">
      <c r="A300" s="54">
        <v>6</v>
      </c>
      <c r="B300" s="54">
        <v>220</v>
      </c>
      <c r="C300" s="54">
        <v>512</v>
      </c>
      <c r="D300" s="54">
        <v>1000</v>
      </c>
      <c r="E300" s="54">
        <v>2114</v>
      </c>
      <c r="F300" s="54">
        <v>3311</v>
      </c>
      <c r="G300" s="54">
        <v>4594</v>
      </c>
      <c r="H300" s="54">
        <v>5966</v>
      </c>
      <c r="I300" s="54">
        <v>7430</v>
      </c>
      <c r="J300" s="54">
        <v>8991</v>
      </c>
      <c r="K300" s="54">
        <v>10652</v>
      </c>
      <c r="L300" s="54">
        <v>10972</v>
      </c>
      <c r="M300" s="54">
        <v>11301</v>
      </c>
      <c r="N300" s="54">
        <v>11634</v>
      </c>
      <c r="O300" s="54">
        <v>11977</v>
      </c>
      <c r="P300" s="54">
        <v>12331</v>
      </c>
      <c r="Q300" s="54">
        <v>12696</v>
      </c>
      <c r="R300" s="54">
        <v>13072</v>
      </c>
      <c r="S300" s="54">
        <v>13459</v>
      </c>
      <c r="T300" s="54">
        <v>13859</v>
      </c>
      <c r="U300" s="54">
        <v>14271</v>
      </c>
      <c r="V300" s="54">
        <v>14695</v>
      </c>
      <c r="W300" s="54">
        <v>15133</v>
      </c>
      <c r="X300" s="54">
        <v>15585</v>
      </c>
      <c r="Y300" s="54">
        <v>16051</v>
      </c>
      <c r="Z300" s="54">
        <v>16531</v>
      </c>
      <c r="AA300" s="54">
        <v>17025</v>
      </c>
      <c r="AB300" s="54">
        <v>17534</v>
      </c>
      <c r="AC300" s="54">
        <v>18058</v>
      </c>
      <c r="AD300" s="54">
        <v>18599</v>
      </c>
      <c r="AE300" s="54">
        <v>19155</v>
      </c>
      <c r="AF300" s="54">
        <v>19728</v>
      </c>
      <c r="AG300" s="54">
        <v>20318</v>
      </c>
      <c r="AH300" s="54">
        <v>20926</v>
      </c>
      <c r="AI300" s="54">
        <v>21552</v>
      </c>
      <c r="AJ300" s="54">
        <v>22197</v>
      </c>
      <c r="AK300" s="54">
        <v>22861</v>
      </c>
      <c r="AL300" s="54">
        <v>23546</v>
      </c>
      <c r="AM300" s="54">
        <v>24250</v>
      </c>
      <c r="AN300" s="54">
        <v>24976</v>
      </c>
      <c r="AO300" s="54">
        <v>25724</v>
      </c>
      <c r="AP300" s="54">
        <v>26494</v>
      </c>
      <c r="AQ300" s="54">
        <v>27287</v>
      </c>
      <c r="AR300" s="54">
        <v>28104</v>
      </c>
      <c r="AS300" s="54">
        <v>28946</v>
      </c>
      <c r="AT300" s="54">
        <v>29812</v>
      </c>
      <c r="AU300" s="54">
        <v>30705</v>
      </c>
      <c r="AV300" s="54">
        <v>31625</v>
      </c>
      <c r="AW300" s="54">
        <v>32572</v>
      </c>
      <c r="AX300" s="54">
        <v>33547</v>
      </c>
      <c r="AY300" s="54">
        <v>34552</v>
      </c>
      <c r="AZ300" s="54">
        <v>35587</v>
      </c>
      <c r="BA300" s="54">
        <v>36653</v>
      </c>
      <c r="BB300" s="54">
        <v>37751</v>
      </c>
      <c r="BC300" s="54">
        <v>38882</v>
      </c>
      <c r="BD300" s="54">
        <v>40046</v>
      </c>
      <c r="BE300" s="54">
        <v>41246</v>
      </c>
      <c r="BF300" s="54">
        <v>42482</v>
      </c>
      <c r="BG300" s="54">
        <v>43755</v>
      </c>
      <c r="BH300" s="54">
        <v>45065</v>
      </c>
      <c r="BI300" s="54">
        <v>46416</v>
      </c>
      <c r="BJ300" s="54">
        <v>47806</v>
      </c>
      <c r="BK300" s="54">
        <v>49239</v>
      </c>
      <c r="BL300" s="54">
        <v>50714</v>
      </c>
      <c r="BM300" s="54">
        <v>52234</v>
      </c>
      <c r="BN300" s="54">
        <v>53799</v>
      </c>
      <c r="BO300" s="54">
        <v>55411</v>
      </c>
      <c r="BP300" s="54">
        <v>57072</v>
      </c>
      <c r="BQ300" s="54">
        <v>58782</v>
      </c>
      <c r="BR300" s="54">
        <v>60544</v>
      </c>
      <c r="BS300" s="54">
        <v>62359</v>
      </c>
      <c r="BT300" s="54">
        <v>64230</v>
      </c>
      <c r="BU300" s="54">
        <v>66156</v>
      </c>
      <c r="BV300" s="54">
        <v>68140</v>
      </c>
      <c r="BW300" s="54">
        <v>70184</v>
      </c>
      <c r="BX300" s="54">
        <v>72289</v>
      </c>
      <c r="BY300" s="54">
        <v>74457</v>
      </c>
      <c r="BZ300" s="54">
        <v>76690</v>
      </c>
      <c r="CA300" s="54">
        <v>78989</v>
      </c>
      <c r="CB300" s="54">
        <v>81358</v>
      </c>
      <c r="CC300" s="54">
        <v>83797</v>
      </c>
      <c r="CD300" s="54">
        <v>86310</v>
      </c>
      <c r="CE300" s="54">
        <v>88897</v>
      </c>
      <c r="CF300" s="54">
        <v>91562</v>
      </c>
      <c r="CG300" s="54">
        <v>94307</v>
      </c>
      <c r="CH300" s="54">
        <v>97134</v>
      </c>
      <c r="CI300" s="54">
        <v>100045</v>
      </c>
      <c r="CJ300" s="54">
        <v>103044</v>
      </c>
      <c r="CK300" s="54">
        <v>106131</v>
      </c>
      <c r="CL300" s="54">
        <v>109311</v>
      </c>
      <c r="CM300" s="54">
        <v>112586</v>
      </c>
      <c r="CN300" s="54">
        <v>115959</v>
      </c>
      <c r="CO300" s="54">
        <v>119432</v>
      </c>
      <c r="CP300" s="54">
        <v>123008</v>
      </c>
      <c r="CQ300" s="54">
        <v>126691</v>
      </c>
      <c r="CR300" s="54">
        <v>130484</v>
      </c>
      <c r="CS300" s="54">
        <v>134389</v>
      </c>
      <c r="CT300" s="54">
        <v>138411</v>
      </c>
      <c r="CU300" s="54">
        <v>142551</v>
      </c>
      <c r="CV300" s="54">
        <v>146815</v>
      </c>
      <c r="CW300" s="54"/>
      <c r="CX300" s="54"/>
      <c r="CY300" s="54"/>
      <c r="CZ300" s="54"/>
      <c r="DA300" s="54"/>
      <c r="DB300" s="54"/>
    </row>
    <row r="301" spans="1:106">
      <c r="A301" s="54">
        <v>7</v>
      </c>
      <c r="B301" s="54">
        <v>220</v>
      </c>
      <c r="C301" s="54">
        <v>512</v>
      </c>
      <c r="D301" s="54">
        <v>1000</v>
      </c>
      <c r="E301" s="54">
        <v>2114</v>
      </c>
      <c r="F301" s="54">
        <v>3311</v>
      </c>
      <c r="G301" s="54">
        <v>4594</v>
      </c>
      <c r="H301" s="54">
        <v>5965</v>
      </c>
      <c r="I301" s="54">
        <v>7430</v>
      </c>
      <c r="J301" s="54">
        <v>8991</v>
      </c>
      <c r="K301" s="54">
        <v>10652</v>
      </c>
      <c r="L301" s="54">
        <v>10972</v>
      </c>
      <c r="M301" s="54">
        <v>11295</v>
      </c>
      <c r="N301" s="54">
        <v>11627</v>
      </c>
      <c r="O301" s="54">
        <v>11970</v>
      </c>
      <c r="P301" s="54">
        <v>12324</v>
      </c>
      <c r="Q301" s="54">
        <v>12688</v>
      </c>
      <c r="R301" s="54">
        <v>13064</v>
      </c>
      <c r="S301" s="54">
        <v>13451</v>
      </c>
      <c r="T301" s="54">
        <v>13850</v>
      </c>
      <c r="U301" s="54">
        <v>14262</v>
      </c>
      <c r="V301" s="54">
        <v>14686</v>
      </c>
      <c r="W301" s="54">
        <v>15124</v>
      </c>
      <c r="X301" s="54">
        <v>15575</v>
      </c>
      <c r="Y301" s="54">
        <v>16041</v>
      </c>
      <c r="Z301" s="54">
        <v>16520</v>
      </c>
      <c r="AA301" s="54">
        <v>17014</v>
      </c>
      <c r="AB301" s="54">
        <v>17523</v>
      </c>
      <c r="AC301" s="54">
        <v>18047</v>
      </c>
      <c r="AD301" s="54">
        <v>18587</v>
      </c>
      <c r="AE301" s="54">
        <v>19143</v>
      </c>
      <c r="AF301" s="54">
        <v>19715</v>
      </c>
      <c r="AG301" s="54">
        <v>20305</v>
      </c>
      <c r="AH301" s="54">
        <v>20913</v>
      </c>
      <c r="AI301" s="54">
        <v>21539</v>
      </c>
      <c r="AJ301" s="54">
        <v>22183</v>
      </c>
      <c r="AK301" s="54">
        <v>22847</v>
      </c>
      <c r="AL301" s="54">
        <v>23531</v>
      </c>
      <c r="AM301" s="54">
        <v>24235</v>
      </c>
      <c r="AN301" s="54">
        <v>24960</v>
      </c>
      <c r="AO301" s="54">
        <v>25708</v>
      </c>
      <c r="AP301" s="54">
        <v>26477</v>
      </c>
      <c r="AQ301" s="54">
        <v>27270</v>
      </c>
      <c r="AR301" s="54">
        <v>28086</v>
      </c>
      <c r="AS301" s="54">
        <v>28927</v>
      </c>
      <c r="AT301" s="54">
        <v>29793</v>
      </c>
      <c r="AU301" s="54">
        <v>30686</v>
      </c>
      <c r="AV301" s="54">
        <v>31605</v>
      </c>
      <c r="AW301" s="54">
        <v>32551</v>
      </c>
      <c r="AX301" s="54">
        <v>33526</v>
      </c>
      <c r="AY301" s="54">
        <v>34530</v>
      </c>
      <c r="AZ301" s="54">
        <v>35564</v>
      </c>
      <c r="BA301" s="54">
        <v>36630</v>
      </c>
      <c r="BB301" s="54">
        <v>37727</v>
      </c>
      <c r="BC301" s="54">
        <v>38857</v>
      </c>
      <c r="BD301" s="54">
        <v>40021</v>
      </c>
      <c r="BE301" s="54">
        <v>41220</v>
      </c>
      <c r="BF301" s="54">
        <v>42455</v>
      </c>
      <c r="BG301" s="54">
        <v>43727</v>
      </c>
      <c r="BH301" s="54">
        <v>45037</v>
      </c>
      <c r="BI301" s="54">
        <v>46386</v>
      </c>
      <c r="BJ301" s="54">
        <v>47776</v>
      </c>
      <c r="BK301" s="54">
        <v>49208</v>
      </c>
      <c r="BL301" s="54">
        <v>50682</v>
      </c>
      <c r="BM301" s="54">
        <v>52201</v>
      </c>
      <c r="BN301" s="54">
        <v>53765</v>
      </c>
      <c r="BO301" s="54">
        <v>55376</v>
      </c>
      <c r="BP301" s="54">
        <v>57035</v>
      </c>
      <c r="BQ301" s="54">
        <v>58744</v>
      </c>
      <c r="BR301" s="54">
        <v>60506</v>
      </c>
      <c r="BS301" s="54">
        <v>62321</v>
      </c>
      <c r="BT301" s="54">
        <v>64190</v>
      </c>
      <c r="BU301" s="54">
        <v>66116</v>
      </c>
      <c r="BV301" s="54">
        <v>68099</v>
      </c>
      <c r="BW301" s="54">
        <v>70141</v>
      </c>
      <c r="BX301" s="54">
        <v>72244</v>
      </c>
      <c r="BY301" s="54">
        <v>74411</v>
      </c>
      <c r="BZ301" s="54">
        <v>76642</v>
      </c>
      <c r="CA301" s="54">
        <v>78940</v>
      </c>
      <c r="CB301" s="54">
        <v>81307</v>
      </c>
      <c r="CC301" s="54">
        <v>83745</v>
      </c>
      <c r="CD301" s="54">
        <v>86256</v>
      </c>
      <c r="CE301" s="54">
        <v>88842</v>
      </c>
      <c r="CF301" s="54">
        <v>91505</v>
      </c>
      <c r="CG301" s="54">
        <v>94248</v>
      </c>
      <c r="CH301" s="54">
        <v>97072</v>
      </c>
      <c r="CI301" s="54">
        <v>99982</v>
      </c>
      <c r="CJ301" s="54">
        <v>102978</v>
      </c>
      <c r="CK301" s="54">
        <v>106063</v>
      </c>
      <c r="CL301" s="54">
        <v>109241</v>
      </c>
      <c r="CM301" s="54">
        <v>112513</v>
      </c>
      <c r="CN301" s="54">
        <v>115883</v>
      </c>
      <c r="CO301" s="54">
        <v>119353</v>
      </c>
      <c r="CP301" s="54">
        <v>122926</v>
      </c>
      <c r="CQ301" s="54">
        <v>126606</v>
      </c>
      <c r="CR301" s="54">
        <v>130396</v>
      </c>
      <c r="CS301" s="54">
        <v>134298</v>
      </c>
      <c r="CT301" s="54">
        <v>138315</v>
      </c>
      <c r="CU301" s="54">
        <v>142453</v>
      </c>
      <c r="CV301" s="54"/>
      <c r="CW301" s="54"/>
      <c r="CX301" s="54"/>
      <c r="CY301" s="54"/>
      <c r="CZ301" s="54"/>
      <c r="DA301" s="54"/>
      <c r="DB301" s="54"/>
    </row>
    <row r="302" spans="1:106">
      <c r="A302" s="54">
        <v>8</v>
      </c>
      <c r="B302" s="54">
        <v>220</v>
      </c>
      <c r="C302" s="54">
        <v>512</v>
      </c>
      <c r="D302" s="54">
        <v>1000</v>
      </c>
      <c r="E302" s="54">
        <v>2114</v>
      </c>
      <c r="F302" s="54">
        <v>3311</v>
      </c>
      <c r="G302" s="54">
        <v>4593</v>
      </c>
      <c r="H302" s="54">
        <v>5965</v>
      </c>
      <c r="I302" s="54">
        <v>7430</v>
      </c>
      <c r="J302" s="54">
        <v>8991</v>
      </c>
      <c r="K302" s="54">
        <v>10652</v>
      </c>
      <c r="L302" s="54">
        <v>10965</v>
      </c>
      <c r="M302" s="54">
        <v>11288</v>
      </c>
      <c r="N302" s="54">
        <v>11620</v>
      </c>
      <c r="O302" s="54">
        <v>11963</v>
      </c>
      <c r="P302" s="54">
        <v>12316</v>
      </c>
      <c r="Q302" s="54">
        <v>12680</v>
      </c>
      <c r="R302" s="54">
        <v>13055</v>
      </c>
      <c r="S302" s="54">
        <v>13442</v>
      </c>
      <c r="T302" s="54">
        <v>13841</v>
      </c>
      <c r="U302" s="54">
        <v>14252</v>
      </c>
      <c r="V302" s="54">
        <v>14676</v>
      </c>
      <c r="W302" s="54">
        <v>15113</v>
      </c>
      <c r="X302" s="54">
        <v>15564</v>
      </c>
      <c r="Y302" s="54">
        <v>16029</v>
      </c>
      <c r="Z302" s="54">
        <v>16509</v>
      </c>
      <c r="AA302" s="54">
        <v>17002</v>
      </c>
      <c r="AB302" s="54">
        <v>17511</v>
      </c>
      <c r="AC302" s="54">
        <v>18034</v>
      </c>
      <c r="AD302" s="54">
        <v>18574</v>
      </c>
      <c r="AE302" s="54">
        <v>19129</v>
      </c>
      <c r="AF302" s="54">
        <v>19702</v>
      </c>
      <c r="AG302" s="54">
        <v>20291</v>
      </c>
      <c r="AH302" s="54">
        <v>20898</v>
      </c>
      <c r="AI302" s="54">
        <v>21524</v>
      </c>
      <c r="AJ302" s="54">
        <v>22168</v>
      </c>
      <c r="AK302" s="54">
        <v>22831</v>
      </c>
      <c r="AL302" s="54">
        <v>23514</v>
      </c>
      <c r="AM302" s="54">
        <v>24218</v>
      </c>
      <c r="AN302" s="54">
        <v>24943</v>
      </c>
      <c r="AO302" s="54">
        <v>25690</v>
      </c>
      <c r="AP302" s="54">
        <v>26459</v>
      </c>
      <c r="AQ302" s="54">
        <v>27251</v>
      </c>
      <c r="AR302" s="54">
        <v>28067</v>
      </c>
      <c r="AS302" s="54">
        <v>28907</v>
      </c>
      <c r="AT302" s="54">
        <v>29773</v>
      </c>
      <c r="AU302" s="54">
        <v>30664</v>
      </c>
      <c r="AV302" s="54">
        <v>31583</v>
      </c>
      <c r="AW302" s="54">
        <v>32528</v>
      </c>
      <c r="AX302" s="54">
        <v>33503</v>
      </c>
      <c r="AY302" s="54">
        <v>34506</v>
      </c>
      <c r="AZ302" s="54">
        <v>35540</v>
      </c>
      <c r="BA302" s="54">
        <v>36604</v>
      </c>
      <c r="BB302" s="54">
        <v>37700</v>
      </c>
      <c r="BC302" s="54">
        <v>38830</v>
      </c>
      <c r="BD302" s="54">
        <v>39993</v>
      </c>
      <c r="BE302" s="54">
        <v>41191</v>
      </c>
      <c r="BF302" s="54">
        <v>42425</v>
      </c>
      <c r="BG302" s="54">
        <v>43696</v>
      </c>
      <c r="BH302" s="54">
        <v>45005</v>
      </c>
      <c r="BI302" s="54">
        <v>46354</v>
      </c>
      <c r="BJ302" s="54">
        <v>47743</v>
      </c>
      <c r="BK302" s="54">
        <v>49173</v>
      </c>
      <c r="BL302" s="54">
        <v>50647</v>
      </c>
      <c r="BM302" s="54">
        <v>52164</v>
      </c>
      <c r="BN302" s="54">
        <v>53727</v>
      </c>
      <c r="BO302" s="54">
        <v>55337</v>
      </c>
      <c r="BP302" s="54">
        <v>56995</v>
      </c>
      <c r="BQ302" s="54">
        <v>58705</v>
      </c>
      <c r="BR302" s="54">
        <v>60466</v>
      </c>
      <c r="BS302" s="54">
        <v>62279</v>
      </c>
      <c r="BT302" s="54">
        <v>64147</v>
      </c>
      <c r="BU302" s="54">
        <v>66071</v>
      </c>
      <c r="BV302" s="54">
        <v>68052</v>
      </c>
      <c r="BW302" s="54">
        <v>70093</v>
      </c>
      <c r="BX302" s="54">
        <v>72195</v>
      </c>
      <c r="BY302" s="54">
        <v>74360</v>
      </c>
      <c r="BZ302" s="54">
        <v>76590</v>
      </c>
      <c r="CA302" s="54">
        <v>78886</v>
      </c>
      <c r="CB302" s="54">
        <v>81252</v>
      </c>
      <c r="CC302" s="54">
        <v>83687</v>
      </c>
      <c r="CD302" s="54">
        <v>86196</v>
      </c>
      <c r="CE302" s="54">
        <v>88780</v>
      </c>
      <c r="CF302" s="54">
        <v>91441</v>
      </c>
      <c r="CG302" s="54">
        <v>94182</v>
      </c>
      <c r="CH302" s="54">
        <v>97005</v>
      </c>
      <c r="CI302" s="54">
        <v>99911</v>
      </c>
      <c r="CJ302" s="54">
        <v>102905</v>
      </c>
      <c r="CK302" s="54">
        <v>105988</v>
      </c>
      <c r="CL302" s="54">
        <v>109163</v>
      </c>
      <c r="CM302" s="54">
        <v>112432</v>
      </c>
      <c r="CN302" s="54">
        <v>115799</v>
      </c>
      <c r="CO302" s="54">
        <v>119266</v>
      </c>
      <c r="CP302" s="54">
        <v>122837</v>
      </c>
      <c r="CQ302" s="54">
        <v>126513</v>
      </c>
      <c r="CR302" s="54">
        <v>130299</v>
      </c>
      <c r="CS302" s="54">
        <v>134197</v>
      </c>
      <c r="CT302" s="54">
        <v>138211</v>
      </c>
      <c r="CU302" s="54"/>
      <c r="CV302" s="54"/>
      <c r="CW302" s="54"/>
      <c r="CX302" s="54"/>
      <c r="CY302" s="54"/>
      <c r="CZ302" s="54"/>
      <c r="DA302" s="54"/>
      <c r="DB302" s="54"/>
    </row>
    <row r="303" spans="1:106">
      <c r="A303" s="54">
        <v>9</v>
      </c>
      <c r="B303" s="54">
        <v>220</v>
      </c>
      <c r="C303" s="54">
        <v>512</v>
      </c>
      <c r="D303" s="54">
        <v>1000</v>
      </c>
      <c r="E303" s="54">
        <v>2114</v>
      </c>
      <c r="F303" s="54">
        <v>3311</v>
      </c>
      <c r="G303" s="54">
        <v>4593</v>
      </c>
      <c r="H303" s="54">
        <v>5965</v>
      </c>
      <c r="I303" s="54">
        <v>7430</v>
      </c>
      <c r="J303" s="54">
        <v>8991</v>
      </c>
      <c r="K303" s="54">
        <v>10645</v>
      </c>
      <c r="L303" s="54">
        <v>10958</v>
      </c>
      <c r="M303" s="54">
        <v>11280</v>
      </c>
      <c r="N303" s="54">
        <v>11612</v>
      </c>
      <c r="O303" s="54">
        <v>11954</v>
      </c>
      <c r="P303" s="54">
        <v>12307</v>
      </c>
      <c r="Q303" s="54">
        <v>12671</v>
      </c>
      <c r="R303" s="54">
        <v>13045</v>
      </c>
      <c r="S303" s="54">
        <v>13432</v>
      </c>
      <c r="T303" s="54">
        <v>13830</v>
      </c>
      <c r="U303" s="54">
        <v>14241</v>
      </c>
      <c r="V303" s="54">
        <v>14665</v>
      </c>
      <c r="W303" s="54">
        <v>15102</v>
      </c>
      <c r="X303" s="54">
        <v>15552</v>
      </c>
      <c r="Y303" s="54">
        <v>16017</v>
      </c>
      <c r="Z303" s="54">
        <v>16496</v>
      </c>
      <c r="AA303" s="54">
        <v>16989</v>
      </c>
      <c r="AB303" s="54">
        <v>17497</v>
      </c>
      <c r="AC303" s="54">
        <v>18021</v>
      </c>
      <c r="AD303" s="54">
        <v>18560</v>
      </c>
      <c r="AE303" s="54">
        <v>19115</v>
      </c>
      <c r="AF303" s="54">
        <v>19687</v>
      </c>
      <c r="AG303" s="54">
        <v>20275</v>
      </c>
      <c r="AH303" s="54">
        <v>20882</v>
      </c>
      <c r="AI303" s="54">
        <v>21507</v>
      </c>
      <c r="AJ303" s="54">
        <v>22151</v>
      </c>
      <c r="AK303" s="54">
        <v>22813</v>
      </c>
      <c r="AL303" s="54">
        <v>23496</v>
      </c>
      <c r="AM303" s="54">
        <v>24199</v>
      </c>
      <c r="AN303" s="54">
        <v>24924</v>
      </c>
      <c r="AO303" s="54">
        <v>25670</v>
      </c>
      <c r="AP303" s="54">
        <v>26438</v>
      </c>
      <c r="AQ303" s="54">
        <v>27230</v>
      </c>
      <c r="AR303" s="54">
        <v>28045</v>
      </c>
      <c r="AS303" s="54">
        <v>28885</v>
      </c>
      <c r="AT303" s="54">
        <v>29750</v>
      </c>
      <c r="AU303" s="54">
        <v>30641</v>
      </c>
      <c r="AV303" s="54">
        <v>31558</v>
      </c>
      <c r="AW303" s="54">
        <v>32503</v>
      </c>
      <c r="AX303" s="54">
        <v>33477</v>
      </c>
      <c r="AY303" s="54">
        <v>34479</v>
      </c>
      <c r="AZ303" s="54">
        <v>35512</v>
      </c>
      <c r="BA303" s="54">
        <v>36576</v>
      </c>
      <c r="BB303" s="54">
        <v>37671</v>
      </c>
      <c r="BC303" s="54">
        <v>38800</v>
      </c>
      <c r="BD303" s="54">
        <v>39962</v>
      </c>
      <c r="BE303" s="54">
        <v>41159</v>
      </c>
      <c r="BF303" s="54">
        <v>42392</v>
      </c>
      <c r="BG303" s="54">
        <v>43662</v>
      </c>
      <c r="BH303" s="54">
        <v>44971</v>
      </c>
      <c r="BI303" s="54">
        <v>46318</v>
      </c>
      <c r="BJ303" s="54">
        <v>47706</v>
      </c>
      <c r="BK303" s="54">
        <v>49135</v>
      </c>
      <c r="BL303" s="54">
        <v>50607</v>
      </c>
      <c r="BM303" s="54">
        <v>52124</v>
      </c>
      <c r="BN303" s="54">
        <v>53686</v>
      </c>
      <c r="BO303" s="54">
        <v>55294</v>
      </c>
      <c r="BP303" s="54">
        <v>56953</v>
      </c>
      <c r="BQ303" s="54">
        <v>58661</v>
      </c>
      <c r="BR303" s="54">
        <v>60420</v>
      </c>
      <c r="BS303" s="54">
        <v>62232</v>
      </c>
      <c r="BT303" s="54">
        <v>64099</v>
      </c>
      <c r="BU303" s="54">
        <v>66021</v>
      </c>
      <c r="BV303" s="54">
        <v>68001</v>
      </c>
      <c r="BW303" s="54">
        <v>70040</v>
      </c>
      <c r="BX303" s="54">
        <v>72141</v>
      </c>
      <c r="BY303" s="54">
        <v>74304</v>
      </c>
      <c r="BZ303" s="54">
        <v>76532</v>
      </c>
      <c r="CA303" s="54">
        <v>78826</v>
      </c>
      <c r="CB303" s="54">
        <v>81190</v>
      </c>
      <c r="CC303" s="54">
        <v>83624</v>
      </c>
      <c r="CD303" s="54">
        <v>86130</v>
      </c>
      <c r="CE303" s="54">
        <v>88712</v>
      </c>
      <c r="CF303" s="54">
        <v>91371</v>
      </c>
      <c r="CG303" s="54">
        <v>94109</v>
      </c>
      <c r="CH303" s="54">
        <v>96929</v>
      </c>
      <c r="CI303" s="54">
        <v>99834</v>
      </c>
      <c r="CJ303" s="54">
        <v>102825</v>
      </c>
      <c r="CK303" s="54">
        <v>105905</v>
      </c>
      <c r="CL303" s="54">
        <v>109077</v>
      </c>
      <c r="CM303" s="54">
        <v>112343</v>
      </c>
      <c r="CN303" s="54">
        <v>115707</v>
      </c>
      <c r="CO303" s="54">
        <v>119170</v>
      </c>
      <c r="CP303" s="54">
        <v>122737</v>
      </c>
      <c r="CQ303" s="54">
        <v>126410</v>
      </c>
      <c r="CR303" s="54">
        <v>130192</v>
      </c>
      <c r="CS303" s="54">
        <v>134086</v>
      </c>
      <c r="CT303" s="54"/>
      <c r="CU303" s="54"/>
      <c r="CV303" s="54"/>
      <c r="CW303" s="54"/>
      <c r="CX303" s="54"/>
      <c r="CY303" s="54"/>
      <c r="CZ303" s="54"/>
      <c r="DA303" s="54"/>
      <c r="DB303" s="54"/>
    </row>
    <row r="304" spans="1:106">
      <c r="A304" s="54">
        <v>10</v>
      </c>
      <c r="B304" s="54">
        <v>220</v>
      </c>
      <c r="C304" s="54">
        <v>512</v>
      </c>
      <c r="D304" s="54">
        <v>1000</v>
      </c>
      <c r="E304" s="54">
        <v>2114</v>
      </c>
      <c r="F304" s="54">
        <v>3311</v>
      </c>
      <c r="G304" s="54">
        <v>4593</v>
      </c>
      <c r="H304" s="54">
        <v>5965</v>
      </c>
      <c r="I304" s="54">
        <v>7430</v>
      </c>
      <c r="J304" s="54">
        <v>8984</v>
      </c>
      <c r="K304" s="54">
        <v>10638</v>
      </c>
      <c r="L304" s="54">
        <v>10950</v>
      </c>
      <c r="M304" s="54">
        <v>11272</v>
      </c>
      <c r="N304" s="54">
        <v>11604</v>
      </c>
      <c r="O304" s="54">
        <v>11946</v>
      </c>
      <c r="P304" s="54">
        <v>12298</v>
      </c>
      <c r="Q304" s="54">
        <v>12662</v>
      </c>
      <c r="R304" s="54">
        <v>13036</v>
      </c>
      <c r="S304" s="54">
        <v>13422</v>
      </c>
      <c r="T304" s="54">
        <v>13821</v>
      </c>
      <c r="U304" s="54">
        <v>14231</v>
      </c>
      <c r="V304" s="54">
        <v>14654</v>
      </c>
      <c r="W304" s="54">
        <v>15091</v>
      </c>
      <c r="X304" s="54">
        <v>15541</v>
      </c>
      <c r="Y304" s="54">
        <v>16005</v>
      </c>
      <c r="Z304" s="54">
        <v>16484</v>
      </c>
      <c r="AA304" s="54">
        <v>16977</v>
      </c>
      <c r="AB304" s="54">
        <v>17484</v>
      </c>
      <c r="AC304" s="54">
        <v>18007</v>
      </c>
      <c r="AD304" s="54">
        <v>18546</v>
      </c>
      <c r="AE304" s="54">
        <v>19100</v>
      </c>
      <c r="AF304" s="54">
        <v>19672</v>
      </c>
      <c r="AG304" s="54">
        <v>20260</v>
      </c>
      <c r="AH304" s="54">
        <v>20867</v>
      </c>
      <c r="AI304" s="54">
        <v>21491</v>
      </c>
      <c r="AJ304" s="54">
        <v>22134</v>
      </c>
      <c r="AK304" s="54">
        <v>22796</v>
      </c>
      <c r="AL304" s="54">
        <v>23479</v>
      </c>
      <c r="AM304" s="54">
        <v>24181</v>
      </c>
      <c r="AN304" s="54">
        <v>24905</v>
      </c>
      <c r="AO304" s="54">
        <v>25651</v>
      </c>
      <c r="AP304" s="54">
        <v>26419</v>
      </c>
      <c r="AQ304" s="54">
        <v>27210</v>
      </c>
      <c r="AR304" s="54">
        <v>28024</v>
      </c>
      <c r="AS304" s="54">
        <v>28863</v>
      </c>
      <c r="AT304" s="54">
        <v>29728</v>
      </c>
      <c r="AU304" s="54">
        <v>30618</v>
      </c>
      <c r="AV304" s="54">
        <v>31535</v>
      </c>
      <c r="AW304" s="54">
        <v>32479</v>
      </c>
      <c r="AX304" s="54">
        <v>33452</v>
      </c>
      <c r="AY304" s="54">
        <v>34454</v>
      </c>
      <c r="AZ304" s="54">
        <v>35486</v>
      </c>
      <c r="BA304" s="54">
        <v>36549</v>
      </c>
      <c r="BB304" s="54">
        <v>37643</v>
      </c>
      <c r="BC304" s="54">
        <v>38771</v>
      </c>
      <c r="BD304" s="54">
        <v>39932</v>
      </c>
      <c r="BE304" s="54">
        <v>41129</v>
      </c>
      <c r="BF304" s="54">
        <v>42361</v>
      </c>
      <c r="BG304" s="54">
        <v>43630</v>
      </c>
      <c r="BH304" s="54">
        <v>44937</v>
      </c>
      <c r="BI304" s="54">
        <v>46283</v>
      </c>
      <c r="BJ304" s="54">
        <v>47670</v>
      </c>
      <c r="BK304" s="54">
        <v>49098</v>
      </c>
      <c r="BL304" s="54">
        <v>50570</v>
      </c>
      <c r="BM304" s="54">
        <v>52085</v>
      </c>
      <c r="BN304" s="54">
        <v>53645</v>
      </c>
      <c r="BO304" s="54">
        <v>55254</v>
      </c>
      <c r="BP304" s="54">
        <v>56912</v>
      </c>
      <c r="BQ304" s="54">
        <v>58619</v>
      </c>
      <c r="BR304" s="54">
        <v>60377</v>
      </c>
      <c r="BS304" s="54">
        <v>62188</v>
      </c>
      <c r="BT304" s="54">
        <v>64053</v>
      </c>
      <c r="BU304" s="54">
        <v>65973</v>
      </c>
      <c r="BV304" s="54">
        <v>67952</v>
      </c>
      <c r="BW304" s="54">
        <v>69990</v>
      </c>
      <c r="BX304" s="54">
        <v>72088</v>
      </c>
      <c r="BY304" s="54">
        <v>74250</v>
      </c>
      <c r="BZ304" s="54">
        <v>76476</v>
      </c>
      <c r="CA304" s="54">
        <v>78769</v>
      </c>
      <c r="CB304" s="54">
        <v>81130</v>
      </c>
      <c r="CC304" s="54">
        <v>83562</v>
      </c>
      <c r="CD304" s="54">
        <v>86067</v>
      </c>
      <c r="CE304" s="54">
        <v>88646</v>
      </c>
      <c r="CF304" s="54">
        <v>91303</v>
      </c>
      <c r="CG304" s="54">
        <v>94039</v>
      </c>
      <c r="CH304" s="54">
        <v>96857</v>
      </c>
      <c r="CI304" s="54">
        <v>99758</v>
      </c>
      <c r="CJ304" s="54">
        <v>102747</v>
      </c>
      <c r="CK304" s="54">
        <v>105824</v>
      </c>
      <c r="CL304" s="54">
        <v>108993</v>
      </c>
      <c r="CM304" s="54">
        <v>112256</v>
      </c>
      <c r="CN304" s="54">
        <v>115617</v>
      </c>
      <c r="CO304" s="54">
        <v>119077</v>
      </c>
      <c r="CP304" s="54">
        <v>122640</v>
      </c>
      <c r="CQ304" s="54">
        <v>126310</v>
      </c>
      <c r="CR304" s="54">
        <v>130088</v>
      </c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</row>
    <row r="305" spans="1:106">
      <c r="A305" s="54">
        <v>11</v>
      </c>
      <c r="B305" s="54">
        <v>220</v>
      </c>
      <c r="C305" s="54">
        <v>512</v>
      </c>
      <c r="D305" s="54">
        <v>1000</v>
      </c>
      <c r="E305" s="54">
        <v>2114</v>
      </c>
      <c r="F305" s="54">
        <v>3310</v>
      </c>
      <c r="G305" s="54">
        <v>4593</v>
      </c>
      <c r="H305" s="54">
        <v>5965</v>
      </c>
      <c r="I305" s="54">
        <v>7423</v>
      </c>
      <c r="J305" s="54">
        <v>8978</v>
      </c>
      <c r="K305" s="54">
        <v>10632</v>
      </c>
      <c r="L305" s="54">
        <v>10944</v>
      </c>
      <c r="M305" s="54">
        <v>11266</v>
      </c>
      <c r="N305" s="54">
        <v>11597</v>
      </c>
      <c r="O305" s="54">
        <v>11939</v>
      </c>
      <c r="P305" s="54">
        <v>12291</v>
      </c>
      <c r="Q305" s="54">
        <v>12654</v>
      </c>
      <c r="R305" s="54">
        <v>13028</v>
      </c>
      <c r="S305" s="54">
        <v>13414</v>
      </c>
      <c r="T305" s="54">
        <v>13812</v>
      </c>
      <c r="U305" s="54">
        <v>14222</v>
      </c>
      <c r="V305" s="54">
        <v>14645</v>
      </c>
      <c r="W305" s="54">
        <v>15081</v>
      </c>
      <c r="X305" s="54">
        <v>15530</v>
      </c>
      <c r="Y305" s="54">
        <v>15994</v>
      </c>
      <c r="Z305" s="54">
        <v>16473</v>
      </c>
      <c r="AA305" s="54">
        <v>16965</v>
      </c>
      <c r="AB305" s="54">
        <v>17472</v>
      </c>
      <c r="AC305" s="54">
        <v>17995</v>
      </c>
      <c r="AD305" s="54">
        <v>18533</v>
      </c>
      <c r="AE305" s="54">
        <v>19088</v>
      </c>
      <c r="AF305" s="54">
        <v>19659</v>
      </c>
      <c r="AG305" s="54">
        <v>20247</v>
      </c>
      <c r="AH305" s="54">
        <v>20853</v>
      </c>
      <c r="AI305" s="54">
        <v>21476</v>
      </c>
      <c r="AJ305" s="54">
        <v>22119</v>
      </c>
      <c r="AK305" s="54">
        <v>22781</v>
      </c>
      <c r="AL305" s="54">
        <v>23463</v>
      </c>
      <c r="AM305" s="54">
        <v>24165</v>
      </c>
      <c r="AN305" s="54">
        <v>24888</v>
      </c>
      <c r="AO305" s="54">
        <v>25634</v>
      </c>
      <c r="AP305" s="54">
        <v>26401</v>
      </c>
      <c r="AQ305" s="54">
        <v>27191</v>
      </c>
      <c r="AR305" s="54">
        <v>28005</v>
      </c>
      <c r="AS305" s="54">
        <v>28844</v>
      </c>
      <c r="AT305" s="54">
        <v>29708</v>
      </c>
      <c r="AU305" s="54">
        <v>30597</v>
      </c>
      <c r="AV305" s="54">
        <v>31513</v>
      </c>
      <c r="AW305" s="54">
        <v>32457</v>
      </c>
      <c r="AX305" s="54">
        <v>33429</v>
      </c>
      <c r="AY305" s="54">
        <v>34430</v>
      </c>
      <c r="AZ305" s="54">
        <v>35462</v>
      </c>
      <c r="BA305" s="54">
        <v>36524</v>
      </c>
      <c r="BB305" s="54">
        <v>37618</v>
      </c>
      <c r="BC305" s="54">
        <v>38745</v>
      </c>
      <c r="BD305" s="54">
        <v>39905</v>
      </c>
      <c r="BE305" s="54">
        <v>41101</v>
      </c>
      <c r="BF305" s="54">
        <v>42332</v>
      </c>
      <c r="BG305" s="54">
        <v>43600</v>
      </c>
      <c r="BH305" s="54">
        <v>44907</v>
      </c>
      <c r="BI305" s="54">
        <v>46252</v>
      </c>
      <c r="BJ305" s="54">
        <v>47638</v>
      </c>
      <c r="BK305" s="54">
        <v>49065</v>
      </c>
      <c r="BL305" s="54">
        <v>50535</v>
      </c>
      <c r="BM305" s="54">
        <v>52049</v>
      </c>
      <c r="BN305" s="54">
        <v>53611</v>
      </c>
      <c r="BO305" s="54">
        <v>55219</v>
      </c>
      <c r="BP305" s="54">
        <v>56875</v>
      </c>
      <c r="BQ305" s="54">
        <v>58580</v>
      </c>
      <c r="BR305" s="54">
        <v>60337</v>
      </c>
      <c r="BS305" s="54">
        <v>62147</v>
      </c>
      <c r="BT305" s="54">
        <v>64011</v>
      </c>
      <c r="BU305" s="54">
        <v>65930</v>
      </c>
      <c r="BV305" s="54">
        <v>67907</v>
      </c>
      <c r="BW305" s="54">
        <v>69943</v>
      </c>
      <c r="BX305" s="54">
        <v>72041</v>
      </c>
      <c r="BY305" s="54">
        <v>74201</v>
      </c>
      <c r="BZ305" s="54">
        <v>76425</v>
      </c>
      <c r="CA305" s="54">
        <v>78716</v>
      </c>
      <c r="CB305" s="54">
        <v>81076</v>
      </c>
      <c r="CC305" s="54">
        <v>83506</v>
      </c>
      <c r="CD305" s="54">
        <v>86009</v>
      </c>
      <c r="CE305" s="54">
        <v>88587</v>
      </c>
      <c r="CF305" s="54">
        <v>91241</v>
      </c>
      <c r="CG305" s="54">
        <v>93975</v>
      </c>
      <c r="CH305" s="54">
        <v>96790</v>
      </c>
      <c r="CI305" s="54">
        <v>99690</v>
      </c>
      <c r="CJ305" s="54">
        <v>102676</v>
      </c>
      <c r="CK305" s="54">
        <v>105750</v>
      </c>
      <c r="CL305" s="54">
        <v>108917</v>
      </c>
      <c r="CM305" s="54">
        <v>112177</v>
      </c>
      <c r="CN305" s="54">
        <v>115534</v>
      </c>
      <c r="CO305" s="54">
        <v>118992</v>
      </c>
      <c r="CP305" s="54">
        <v>122552</v>
      </c>
      <c r="CQ305" s="54">
        <v>126217</v>
      </c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</row>
    <row r="306" spans="1:106">
      <c r="A306" s="54">
        <v>12</v>
      </c>
      <c r="B306" s="54">
        <v>220</v>
      </c>
      <c r="C306" s="54">
        <v>512</v>
      </c>
      <c r="D306" s="54">
        <v>1000</v>
      </c>
      <c r="E306" s="54">
        <v>2114</v>
      </c>
      <c r="F306" s="54">
        <v>3310</v>
      </c>
      <c r="G306" s="54">
        <v>4593</v>
      </c>
      <c r="H306" s="54">
        <v>5959</v>
      </c>
      <c r="I306" s="54">
        <v>7418</v>
      </c>
      <c r="J306" s="54">
        <v>8973</v>
      </c>
      <c r="K306" s="54">
        <v>10627</v>
      </c>
      <c r="L306" s="54">
        <v>10939</v>
      </c>
      <c r="M306" s="54">
        <v>11260</v>
      </c>
      <c r="N306" s="54">
        <v>11591</v>
      </c>
      <c r="O306" s="54">
        <v>11932</v>
      </c>
      <c r="P306" s="54">
        <v>12284</v>
      </c>
      <c r="Q306" s="54">
        <v>12647</v>
      </c>
      <c r="R306" s="54">
        <v>13021</v>
      </c>
      <c r="S306" s="54">
        <v>13406</v>
      </c>
      <c r="T306" s="54">
        <v>13804</v>
      </c>
      <c r="U306" s="54">
        <v>14213</v>
      </c>
      <c r="V306" s="54">
        <v>14636</v>
      </c>
      <c r="W306" s="54">
        <v>15072</v>
      </c>
      <c r="X306" s="54">
        <v>15521</v>
      </c>
      <c r="Y306" s="54">
        <v>15985</v>
      </c>
      <c r="Z306" s="54">
        <v>16463</v>
      </c>
      <c r="AA306" s="54">
        <v>16955</v>
      </c>
      <c r="AB306" s="54">
        <v>17462</v>
      </c>
      <c r="AC306" s="54">
        <v>17984</v>
      </c>
      <c r="AD306" s="54">
        <v>18522</v>
      </c>
      <c r="AE306" s="54">
        <v>19076</v>
      </c>
      <c r="AF306" s="54">
        <v>19647</v>
      </c>
      <c r="AG306" s="54">
        <v>20235</v>
      </c>
      <c r="AH306" s="54">
        <v>20840</v>
      </c>
      <c r="AI306" s="54">
        <v>21464</v>
      </c>
      <c r="AJ306" s="54">
        <v>22106</v>
      </c>
      <c r="AK306" s="54">
        <v>22767</v>
      </c>
      <c r="AL306" s="54">
        <v>23449</v>
      </c>
      <c r="AM306" s="54">
        <v>24151</v>
      </c>
      <c r="AN306" s="54">
        <v>24874</v>
      </c>
      <c r="AO306" s="54">
        <v>25618</v>
      </c>
      <c r="AP306" s="54">
        <v>26385</v>
      </c>
      <c r="AQ306" s="54">
        <v>27175</v>
      </c>
      <c r="AR306" s="54">
        <v>27989</v>
      </c>
      <c r="AS306" s="54">
        <v>28827</v>
      </c>
      <c r="AT306" s="54">
        <v>29690</v>
      </c>
      <c r="AU306" s="54">
        <v>30579</v>
      </c>
      <c r="AV306" s="54">
        <v>31494</v>
      </c>
      <c r="AW306" s="54">
        <v>32438</v>
      </c>
      <c r="AX306" s="54">
        <v>33409</v>
      </c>
      <c r="AY306" s="54">
        <v>34410</v>
      </c>
      <c r="AZ306" s="54">
        <v>35440</v>
      </c>
      <c r="BA306" s="54">
        <v>36502</v>
      </c>
      <c r="BB306" s="54">
        <v>37595</v>
      </c>
      <c r="BC306" s="54">
        <v>38721</v>
      </c>
      <c r="BD306" s="54">
        <v>39881</v>
      </c>
      <c r="BE306" s="54">
        <v>41076</v>
      </c>
      <c r="BF306" s="54">
        <v>42307</v>
      </c>
      <c r="BG306" s="54">
        <v>43574</v>
      </c>
      <c r="BH306" s="54">
        <v>44880</v>
      </c>
      <c r="BI306" s="54">
        <v>46224</v>
      </c>
      <c r="BJ306" s="54">
        <v>47609</v>
      </c>
      <c r="BK306" s="54">
        <v>49035</v>
      </c>
      <c r="BL306" s="54">
        <v>50505</v>
      </c>
      <c r="BM306" s="54">
        <v>52019</v>
      </c>
      <c r="BN306" s="54">
        <v>53580</v>
      </c>
      <c r="BO306" s="54">
        <v>55187</v>
      </c>
      <c r="BP306" s="54">
        <v>56842</v>
      </c>
      <c r="BQ306" s="54">
        <v>58547</v>
      </c>
      <c r="BR306" s="54">
        <v>60302</v>
      </c>
      <c r="BS306" s="54">
        <v>62111</v>
      </c>
      <c r="BT306" s="54">
        <v>63973</v>
      </c>
      <c r="BU306" s="54">
        <v>65892</v>
      </c>
      <c r="BV306" s="54">
        <v>67868</v>
      </c>
      <c r="BW306" s="54">
        <v>69903</v>
      </c>
      <c r="BX306" s="54">
        <v>71998</v>
      </c>
      <c r="BY306" s="54">
        <v>74157</v>
      </c>
      <c r="BZ306" s="54">
        <v>76380</v>
      </c>
      <c r="CA306" s="54">
        <v>78670</v>
      </c>
      <c r="CB306" s="54">
        <v>81028</v>
      </c>
      <c r="CC306" s="54">
        <v>83456</v>
      </c>
      <c r="CD306" s="54">
        <v>85958</v>
      </c>
      <c r="CE306" s="54">
        <v>88533</v>
      </c>
      <c r="CF306" s="54">
        <v>91186</v>
      </c>
      <c r="CG306" s="54">
        <v>93918</v>
      </c>
      <c r="CH306" s="54">
        <v>96731</v>
      </c>
      <c r="CI306" s="54">
        <v>99628</v>
      </c>
      <c r="CJ306" s="54">
        <v>102612</v>
      </c>
      <c r="CK306" s="54">
        <v>105684</v>
      </c>
      <c r="CL306" s="54">
        <v>108848</v>
      </c>
      <c r="CM306" s="54">
        <v>112106</v>
      </c>
      <c r="CN306" s="54">
        <v>115460</v>
      </c>
      <c r="CO306" s="54">
        <v>118914</v>
      </c>
      <c r="CP306" s="54">
        <v>122471</v>
      </c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</row>
    <row r="307" spans="1:106">
      <c r="A307" s="54">
        <v>13</v>
      </c>
      <c r="B307" s="54">
        <v>220</v>
      </c>
      <c r="C307" s="54">
        <v>512</v>
      </c>
      <c r="D307" s="54">
        <v>1000</v>
      </c>
      <c r="E307" s="54">
        <v>2114</v>
      </c>
      <c r="F307" s="54">
        <v>3310</v>
      </c>
      <c r="G307" s="54">
        <v>4588</v>
      </c>
      <c r="H307" s="54">
        <v>5954</v>
      </c>
      <c r="I307" s="54">
        <v>7413</v>
      </c>
      <c r="J307" s="54">
        <v>8968</v>
      </c>
      <c r="K307" s="54">
        <v>10623</v>
      </c>
      <c r="L307" s="54">
        <v>10934</v>
      </c>
      <c r="M307" s="54">
        <v>11255</v>
      </c>
      <c r="N307" s="54">
        <v>11586</v>
      </c>
      <c r="O307" s="54">
        <v>11927</v>
      </c>
      <c r="P307" s="54">
        <v>12279</v>
      </c>
      <c r="Q307" s="54">
        <v>12641</v>
      </c>
      <c r="R307" s="54">
        <v>13015</v>
      </c>
      <c r="S307" s="54">
        <v>13400</v>
      </c>
      <c r="T307" s="54">
        <v>13797</v>
      </c>
      <c r="U307" s="54">
        <v>14206</v>
      </c>
      <c r="V307" s="54">
        <v>14629</v>
      </c>
      <c r="W307" s="54">
        <v>15064</v>
      </c>
      <c r="X307" s="54">
        <v>15513</v>
      </c>
      <c r="Y307" s="54">
        <v>15976</v>
      </c>
      <c r="Z307" s="54">
        <v>16454</v>
      </c>
      <c r="AA307" s="54">
        <v>16946</v>
      </c>
      <c r="AB307" s="54">
        <v>17453</v>
      </c>
      <c r="AC307" s="54">
        <v>17975</v>
      </c>
      <c r="AD307" s="54">
        <v>18512</v>
      </c>
      <c r="AE307" s="54">
        <v>19066</v>
      </c>
      <c r="AF307" s="54">
        <v>19637</v>
      </c>
      <c r="AG307" s="54">
        <v>20224</v>
      </c>
      <c r="AH307" s="54">
        <v>20829</v>
      </c>
      <c r="AI307" s="54">
        <v>21452</v>
      </c>
      <c r="AJ307" s="54">
        <v>22094</v>
      </c>
      <c r="AK307" s="54">
        <v>22756</v>
      </c>
      <c r="AL307" s="54">
        <v>23437</v>
      </c>
      <c r="AM307" s="54">
        <v>24138</v>
      </c>
      <c r="AN307" s="54">
        <v>24861</v>
      </c>
      <c r="AO307" s="54">
        <v>25605</v>
      </c>
      <c r="AP307" s="54">
        <v>26371</v>
      </c>
      <c r="AQ307" s="54">
        <v>27161</v>
      </c>
      <c r="AR307" s="54">
        <v>27974</v>
      </c>
      <c r="AS307" s="54">
        <v>28811</v>
      </c>
      <c r="AT307" s="54">
        <v>29674</v>
      </c>
      <c r="AU307" s="54">
        <v>30563</v>
      </c>
      <c r="AV307" s="54">
        <v>31478</v>
      </c>
      <c r="AW307" s="54">
        <v>32421</v>
      </c>
      <c r="AX307" s="54">
        <v>33392</v>
      </c>
      <c r="AY307" s="54">
        <v>34392</v>
      </c>
      <c r="AZ307" s="54">
        <v>35422</v>
      </c>
      <c r="BA307" s="54">
        <v>36483</v>
      </c>
      <c r="BB307" s="54">
        <v>37576</v>
      </c>
      <c r="BC307" s="54">
        <v>38701</v>
      </c>
      <c r="BD307" s="54">
        <v>39860</v>
      </c>
      <c r="BE307" s="54">
        <v>41055</v>
      </c>
      <c r="BF307" s="54">
        <v>42284</v>
      </c>
      <c r="BG307" s="54">
        <v>43551</v>
      </c>
      <c r="BH307" s="54">
        <v>44856</v>
      </c>
      <c r="BI307" s="54">
        <v>46200</v>
      </c>
      <c r="BJ307" s="54">
        <v>47584</v>
      </c>
      <c r="BK307" s="54">
        <v>49010</v>
      </c>
      <c r="BL307" s="54">
        <v>50480</v>
      </c>
      <c r="BM307" s="54">
        <v>51994</v>
      </c>
      <c r="BN307" s="54">
        <v>53553</v>
      </c>
      <c r="BO307" s="54">
        <v>55159</v>
      </c>
      <c r="BP307" s="54">
        <v>56813</v>
      </c>
      <c r="BQ307" s="54">
        <v>58517</v>
      </c>
      <c r="BR307" s="54">
        <v>60272</v>
      </c>
      <c r="BS307" s="54">
        <v>62080</v>
      </c>
      <c r="BT307" s="54">
        <v>63941</v>
      </c>
      <c r="BU307" s="54">
        <v>65859</v>
      </c>
      <c r="BV307" s="54">
        <v>67833</v>
      </c>
      <c r="BW307" s="54">
        <v>69867</v>
      </c>
      <c r="BX307" s="54">
        <v>71962</v>
      </c>
      <c r="BY307" s="54">
        <v>74119</v>
      </c>
      <c r="BZ307" s="54">
        <v>76341</v>
      </c>
      <c r="CA307" s="54">
        <v>78629</v>
      </c>
      <c r="CB307" s="54">
        <v>80986</v>
      </c>
      <c r="CC307" s="54">
        <v>83413</v>
      </c>
      <c r="CD307" s="54">
        <v>85913</v>
      </c>
      <c r="CE307" s="54">
        <v>88487</v>
      </c>
      <c r="CF307" s="54">
        <v>91138</v>
      </c>
      <c r="CG307" s="54">
        <v>93868</v>
      </c>
      <c r="CH307" s="54">
        <v>96679</v>
      </c>
      <c r="CI307" s="54">
        <v>99574</v>
      </c>
      <c r="CJ307" s="54">
        <v>102556</v>
      </c>
      <c r="CK307" s="54">
        <v>105626</v>
      </c>
      <c r="CL307" s="54">
        <v>108787</v>
      </c>
      <c r="CM307" s="54">
        <v>112042</v>
      </c>
      <c r="CN307" s="54">
        <v>115394</v>
      </c>
      <c r="CO307" s="54">
        <v>118846</v>
      </c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</row>
    <row r="308" spans="1:106">
      <c r="A308" s="54">
        <v>14</v>
      </c>
      <c r="B308" s="54">
        <v>220</v>
      </c>
      <c r="C308" s="54">
        <v>512</v>
      </c>
      <c r="D308" s="54">
        <v>1000</v>
      </c>
      <c r="E308" s="54">
        <v>2113</v>
      </c>
      <c r="F308" s="54">
        <v>3306</v>
      </c>
      <c r="G308" s="54">
        <v>4583</v>
      </c>
      <c r="H308" s="54">
        <v>5950</v>
      </c>
      <c r="I308" s="54">
        <v>7409</v>
      </c>
      <c r="J308" s="54">
        <v>8965</v>
      </c>
      <c r="K308" s="54">
        <v>10620</v>
      </c>
      <c r="L308" s="54">
        <v>10931</v>
      </c>
      <c r="M308" s="54">
        <v>11252</v>
      </c>
      <c r="N308" s="54">
        <v>11582</v>
      </c>
      <c r="O308" s="54">
        <v>11923</v>
      </c>
      <c r="P308" s="54">
        <v>12274</v>
      </c>
      <c r="Q308" s="54">
        <v>12636</v>
      </c>
      <c r="R308" s="54">
        <v>13010</v>
      </c>
      <c r="S308" s="54">
        <v>13394</v>
      </c>
      <c r="T308" s="54">
        <v>13791</v>
      </c>
      <c r="U308" s="54">
        <v>14200</v>
      </c>
      <c r="V308" s="54">
        <v>14622</v>
      </c>
      <c r="W308" s="54">
        <v>15057</v>
      </c>
      <c r="X308" s="54">
        <v>15506</v>
      </c>
      <c r="Y308" s="54">
        <v>15969</v>
      </c>
      <c r="Z308" s="54">
        <v>16447</v>
      </c>
      <c r="AA308" s="54">
        <v>16939</v>
      </c>
      <c r="AB308" s="54">
        <v>17445</v>
      </c>
      <c r="AC308" s="54">
        <v>17967</v>
      </c>
      <c r="AD308" s="54">
        <v>18504</v>
      </c>
      <c r="AE308" s="54">
        <v>19058</v>
      </c>
      <c r="AF308" s="54">
        <v>19628</v>
      </c>
      <c r="AG308" s="54">
        <v>20215</v>
      </c>
      <c r="AH308" s="54">
        <v>20820</v>
      </c>
      <c r="AI308" s="54">
        <v>21443</v>
      </c>
      <c r="AJ308" s="54">
        <v>22085</v>
      </c>
      <c r="AK308" s="54">
        <v>22746</v>
      </c>
      <c r="AL308" s="54">
        <v>23426</v>
      </c>
      <c r="AM308" s="54">
        <v>24127</v>
      </c>
      <c r="AN308" s="54">
        <v>24850</v>
      </c>
      <c r="AO308" s="54">
        <v>25593</v>
      </c>
      <c r="AP308" s="54">
        <v>26360</v>
      </c>
      <c r="AQ308" s="54">
        <v>27149</v>
      </c>
      <c r="AR308" s="54">
        <v>27962</v>
      </c>
      <c r="AS308" s="54">
        <v>28799</v>
      </c>
      <c r="AT308" s="54">
        <v>29661</v>
      </c>
      <c r="AU308" s="54">
        <v>30549</v>
      </c>
      <c r="AV308" s="54">
        <v>31464</v>
      </c>
      <c r="AW308" s="54">
        <v>32406</v>
      </c>
      <c r="AX308" s="54">
        <v>33377</v>
      </c>
      <c r="AY308" s="54">
        <v>34377</v>
      </c>
      <c r="AZ308" s="54">
        <v>35406</v>
      </c>
      <c r="BA308" s="54">
        <v>36467</v>
      </c>
      <c r="BB308" s="54">
        <v>37559</v>
      </c>
      <c r="BC308" s="54">
        <v>38684</v>
      </c>
      <c r="BD308" s="54">
        <v>39843</v>
      </c>
      <c r="BE308" s="54">
        <v>41036</v>
      </c>
      <c r="BF308" s="54">
        <v>42266</v>
      </c>
      <c r="BG308" s="54">
        <v>43532</v>
      </c>
      <c r="BH308" s="54">
        <v>44836</v>
      </c>
      <c r="BI308" s="54">
        <v>46179</v>
      </c>
      <c r="BJ308" s="54">
        <v>47563</v>
      </c>
      <c r="BK308" s="54">
        <v>48989</v>
      </c>
      <c r="BL308" s="54">
        <v>50459</v>
      </c>
      <c r="BM308" s="54">
        <v>51972</v>
      </c>
      <c r="BN308" s="54">
        <v>53531</v>
      </c>
      <c r="BO308" s="54">
        <v>55136</v>
      </c>
      <c r="BP308" s="54">
        <v>56790</v>
      </c>
      <c r="BQ308" s="54">
        <v>58493</v>
      </c>
      <c r="BR308" s="54">
        <v>60247</v>
      </c>
      <c r="BS308" s="54">
        <v>62054</v>
      </c>
      <c r="BT308" s="54">
        <v>63914</v>
      </c>
      <c r="BU308" s="54">
        <v>65831</v>
      </c>
      <c r="BV308" s="54">
        <v>67805</v>
      </c>
      <c r="BW308" s="54">
        <v>69837</v>
      </c>
      <c r="BX308" s="54">
        <v>71931</v>
      </c>
      <c r="BY308" s="54">
        <v>74087</v>
      </c>
      <c r="BZ308" s="54">
        <v>76308</v>
      </c>
      <c r="CA308" s="54">
        <v>78595</v>
      </c>
      <c r="CB308" s="54">
        <v>80950</v>
      </c>
      <c r="CC308" s="54">
        <v>83376</v>
      </c>
      <c r="CD308" s="54">
        <v>85874</v>
      </c>
      <c r="CE308" s="54">
        <v>88447</v>
      </c>
      <c r="CF308" s="54">
        <v>91097</v>
      </c>
      <c r="CG308" s="54">
        <v>93825</v>
      </c>
      <c r="CH308" s="54">
        <v>96635</v>
      </c>
      <c r="CI308" s="54">
        <v>99528</v>
      </c>
      <c r="CJ308" s="54">
        <v>102507</v>
      </c>
      <c r="CK308" s="54">
        <v>105575</v>
      </c>
      <c r="CL308" s="54">
        <v>108735</v>
      </c>
      <c r="CM308" s="54">
        <v>111988</v>
      </c>
      <c r="CN308" s="54">
        <v>115337</v>
      </c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</row>
    <row r="309" spans="1:106">
      <c r="A309" s="54">
        <v>15</v>
      </c>
      <c r="B309" s="54">
        <v>219</v>
      </c>
      <c r="C309" s="54">
        <v>512</v>
      </c>
      <c r="D309" s="54">
        <v>1000</v>
      </c>
      <c r="E309" s="54">
        <v>2110</v>
      </c>
      <c r="F309" s="54">
        <v>3302</v>
      </c>
      <c r="G309" s="54">
        <v>4580</v>
      </c>
      <c r="H309" s="54">
        <v>5947</v>
      </c>
      <c r="I309" s="54">
        <v>7407</v>
      </c>
      <c r="J309" s="54">
        <v>8962</v>
      </c>
      <c r="K309" s="54">
        <v>10617</v>
      </c>
      <c r="L309" s="54">
        <v>10928</v>
      </c>
      <c r="M309" s="54">
        <v>11249</v>
      </c>
      <c r="N309" s="54">
        <v>11579</v>
      </c>
      <c r="O309" s="54">
        <v>11920</v>
      </c>
      <c r="P309" s="54">
        <v>12271</v>
      </c>
      <c r="Q309" s="54">
        <v>12633</v>
      </c>
      <c r="R309" s="54">
        <v>13006</v>
      </c>
      <c r="S309" s="54">
        <v>13390</v>
      </c>
      <c r="T309" s="54">
        <v>13787</v>
      </c>
      <c r="U309" s="54">
        <v>14196</v>
      </c>
      <c r="V309" s="54">
        <v>14617</v>
      </c>
      <c r="W309" s="54">
        <v>15052</v>
      </c>
      <c r="X309" s="54">
        <v>15501</v>
      </c>
      <c r="Y309" s="54">
        <v>15964</v>
      </c>
      <c r="Z309" s="54">
        <v>16441</v>
      </c>
      <c r="AA309" s="54">
        <v>16933</v>
      </c>
      <c r="AB309" s="54">
        <v>17439</v>
      </c>
      <c r="AC309" s="54">
        <v>17961</v>
      </c>
      <c r="AD309" s="54">
        <v>18498</v>
      </c>
      <c r="AE309" s="54">
        <v>19051</v>
      </c>
      <c r="AF309" s="54">
        <v>19621</v>
      </c>
      <c r="AG309" s="54">
        <v>20208</v>
      </c>
      <c r="AH309" s="54">
        <v>20813</v>
      </c>
      <c r="AI309" s="54">
        <v>21435</v>
      </c>
      <c r="AJ309" s="54">
        <v>22077</v>
      </c>
      <c r="AK309" s="54">
        <v>22737</v>
      </c>
      <c r="AL309" s="54">
        <v>23418</v>
      </c>
      <c r="AM309" s="54">
        <v>24119</v>
      </c>
      <c r="AN309" s="54">
        <v>24841</v>
      </c>
      <c r="AO309" s="54">
        <v>25584</v>
      </c>
      <c r="AP309" s="54">
        <v>26350</v>
      </c>
      <c r="AQ309" s="54">
        <v>27139</v>
      </c>
      <c r="AR309" s="54">
        <v>27952</v>
      </c>
      <c r="AS309" s="54">
        <v>28789</v>
      </c>
      <c r="AT309" s="54">
        <v>29651</v>
      </c>
      <c r="AU309" s="54">
        <v>30538</v>
      </c>
      <c r="AV309" s="54">
        <v>31453</v>
      </c>
      <c r="AW309" s="54">
        <v>32395</v>
      </c>
      <c r="AX309" s="54">
        <v>33365</v>
      </c>
      <c r="AY309" s="54">
        <v>34364</v>
      </c>
      <c r="AZ309" s="54">
        <v>35393</v>
      </c>
      <c r="BA309" s="54">
        <v>36454</v>
      </c>
      <c r="BB309" s="54">
        <v>37545</v>
      </c>
      <c r="BC309" s="54">
        <v>38670</v>
      </c>
      <c r="BD309" s="54">
        <v>39828</v>
      </c>
      <c r="BE309" s="54">
        <v>41022</v>
      </c>
      <c r="BF309" s="54">
        <v>42250</v>
      </c>
      <c r="BG309" s="54">
        <v>43516</v>
      </c>
      <c r="BH309" s="54">
        <v>44820</v>
      </c>
      <c r="BI309" s="54">
        <v>46163</v>
      </c>
      <c r="BJ309" s="54">
        <v>47547</v>
      </c>
      <c r="BK309" s="54">
        <v>48973</v>
      </c>
      <c r="BL309" s="54">
        <v>50442</v>
      </c>
      <c r="BM309" s="54">
        <v>51955</v>
      </c>
      <c r="BN309" s="54">
        <v>53513</v>
      </c>
      <c r="BO309" s="54">
        <v>55118</v>
      </c>
      <c r="BP309" s="54">
        <v>56771</v>
      </c>
      <c r="BQ309" s="54">
        <v>58473</v>
      </c>
      <c r="BR309" s="54">
        <v>60227</v>
      </c>
      <c r="BS309" s="54">
        <v>62033</v>
      </c>
      <c r="BT309" s="54">
        <v>63893</v>
      </c>
      <c r="BU309" s="54">
        <v>65808</v>
      </c>
      <c r="BV309" s="54">
        <v>67781</v>
      </c>
      <c r="BW309" s="54">
        <v>69813</v>
      </c>
      <c r="BX309" s="54">
        <v>71906</v>
      </c>
      <c r="BY309" s="54">
        <v>74062</v>
      </c>
      <c r="BZ309" s="54">
        <v>76281</v>
      </c>
      <c r="CA309" s="54">
        <v>78567</v>
      </c>
      <c r="CB309" s="54">
        <v>80922</v>
      </c>
      <c r="CC309" s="54">
        <v>83346</v>
      </c>
      <c r="CD309" s="54">
        <v>85843</v>
      </c>
      <c r="CE309" s="54">
        <v>88415</v>
      </c>
      <c r="CF309" s="54">
        <v>91063</v>
      </c>
      <c r="CG309" s="54">
        <v>93790</v>
      </c>
      <c r="CH309" s="54">
        <v>96598</v>
      </c>
      <c r="CI309" s="54">
        <v>99490</v>
      </c>
      <c r="CJ309" s="54">
        <v>102467</v>
      </c>
      <c r="CK309" s="54">
        <v>105534</v>
      </c>
      <c r="CL309" s="54">
        <v>108691</v>
      </c>
      <c r="CM309" s="54">
        <v>111942</v>
      </c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</row>
    <row r="310" spans="1:106">
      <c r="A310" s="54">
        <v>16</v>
      </c>
      <c r="B310" s="54">
        <v>219</v>
      </c>
      <c r="C310" s="54">
        <v>512</v>
      </c>
      <c r="D310" s="54">
        <v>997</v>
      </c>
      <c r="E310" s="54">
        <v>2107</v>
      </c>
      <c r="F310" s="54">
        <v>3300</v>
      </c>
      <c r="G310" s="54">
        <v>4578</v>
      </c>
      <c r="H310" s="54">
        <v>5945</v>
      </c>
      <c r="I310" s="54">
        <v>7405</v>
      </c>
      <c r="J310" s="54">
        <v>8961</v>
      </c>
      <c r="K310" s="54">
        <v>10616</v>
      </c>
      <c r="L310" s="54">
        <v>10927</v>
      </c>
      <c r="M310" s="54">
        <v>11247</v>
      </c>
      <c r="N310" s="54">
        <v>11578</v>
      </c>
      <c r="O310" s="54">
        <v>11918</v>
      </c>
      <c r="P310" s="54">
        <v>12269</v>
      </c>
      <c r="Q310" s="54">
        <v>12630</v>
      </c>
      <c r="R310" s="54">
        <v>13003</v>
      </c>
      <c r="S310" s="54">
        <v>13387</v>
      </c>
      <c r="T310" s="54">
        <v>13784</v>
      </c>
      <c r="U310" s="54">
        <v>14192</v>
      </c>
      <c r="V310" s="54">
        <v>14614</v>
      </c>
      <c r="W310" s="54">
        <v>15048</v>
      </c>
      <c r="X310" s="54">
        <v>15497</v>
      </c>
      <c r="Y310" s="54">
        <v>15959</v>
      </c>
      <c r="Z310" s="54">
        <v>16437</v>
      </c>
      <c r="AA310" s="54">
        <v>16928</v>
      </c>
      <c r="AB310" s="54">
        <v>17434</v>
      </c>
      <c r="AC310" s="54">
        <v>17956</v>
      </c>
      <c r="AD310" s="54">
        <v>18493</v>
      </c>
      <c r="AE310" s="54">
        <v>19046</v>
      </c>
      <c r="AF310" s="54">
        <v>19616</v>
      </c>
      <c r="AG310" s="54">
        <v>20203</v>
      </c>
      <c r="AH310" s="54">
        <v>20807</v>
      </c>
      <c r="AI310" s="54">
        <v>21430</v>
      </c>
      <c r="AJ310" s="54">
        <v>22071</v>
      </c>
      <c r="AK310" s="54">
        <v>22731</v>
      </c>
      <c r="AL310" s="54">
        <v>23412</v>
      </c>
      <c r="AM310" s="54">
        <v>24112</v>
      </c>
      <c r="AN310" s="54">
        <v>24834</v>
      </c>
      <c r="AO310" s="54">
        <v>25577</v>
      </c>
      <c r="AP310" s="54">
        <v>26343</v>
      </c>
      <c r="AQ310" s="54">
        <v>27132</v>
      </c>
      <c r="AR310" s="54">
        <v>27944</v>
      </c>
      <c r="AS310" s="54">
        <v>28781</v>
      </c>
      <c r="AT310" s="54">
        <v>29643</v>
      </c>
      <c r="AU310" s="54">
        <v>30530</v>
      </c>
      <c r="AV310" s="54">
        <v>31444</v>
      </c>
      <c r="AW310" s="54">
        <v>32386</v>
      </c>
      <c r="AX310" s="54">
        <v>33356</v>
      </c>
      <c r="AY310" s="54">
        <v>34355</v>
      </c>
      <c r="AZ310" s="54">
        <v>35384</v>
      </c>
      <c r="BA310" s="54">
        <v>36444</v>
      </c>
      <c r="BB310" s="54">
        <v>37535</v>
      </c>
      <c r="BC310" s="54">
        <v>38660</v>
      </c>
      <c r="BD310" s="54">
        <v>39818</v>
      </c>
      <c r="BE310" s="54">
        <v>41010</v>
      </c>
      <c r="BF310" s="54">
        <v>42239</v>
      </c>
      <c r="BG310" s="54">
        <v>43504</v>
      </c>
      <c r="BH310" s="54">
        <v>44808</v>
      </c>
      <c r="BI310" s="54">
        <v>46152</v>
      </c>
      <c r="BJ310" s="54">
        <v>47536</v>
      </c>
      <c r="BK310" s="54">
        <v>48962</v>
      </c>
      <c r="BL310" s="54">
        <v>50430</v>
      </c>
      <c r="BM310" s="54">
        <v>51942</v>
      </c>
      <c r="BN310" s="54">
        <v>53500</v>
      </c>
      <c r="BO310" s="54">
        <v>55105</v>
      </c>
      <c r="BP310" s="54">
        <v>56757</v>
      </c>
      <c r="BQ310" s="54">
        <v>58459</v>
      </c>
      <c r="BR310" s="54">
        <v>60212</v>
      </c>
      <c r="BS310" s="54">
        <v>62017</v>
      </c>
      <c r="BT310" s="54">
        <v>63877</v>
      </c>
      <c r="BU310" s="54">
        <v>65792</v>
      </c>
      <c r="BV310" s="54">
        <v>67764</v>
      </c>
      <c r="BW310" s="54">
        <v>69796</v>
      </c>
      <c r="BX310" s="54">
        <v>71888</v>
      </c>
      <c r="BY310" s="54">
        <v>74042</v>
      </c>
      <c r="BZ310" s="54">
        <v>76261</v>
      </c>
      <c r="CA310" s="54">
        <v>78547</v>
      </c>
      <c r="CB310" s="54">
        <v>80900</v>
      </c>
      <c r="CC310" s="54">
        <v>83324</v>
      </c>
      <c r="CD310" s="54">
        <v>85820</v>
      </c>
      <c r="CE310" s="54">
        <v>88390</v>
      </c>
      <c r="CF310" s="54">
        <v>91037</v>
      </c>
      <c r="CG310" s="54">
        <v>93763</v>
      </c>
      <c r="CH310" s="54">
        <v>96570</v>
      </c>
      <c r="CI310" s="54">
        <v>99460</v>
      </c>
      <c r="CJ310" s="54">
        <v>102436</v>
      </c>
      <c r="CK310" s="54">
        <v>105501</v>
      </c>
      <c r="CL310" s="54">
        <v>108656</v>
      </c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</row>
    <row r="311" spans="1:106">
      <c r="A311" s="54">
        <v>17</v>
      </c>
      <c r="B311" s="54">
        <v>219</v>
      </c>
      <c r="C311" s="54">
        <v>510</v>
      </c>
      <c r="D311" s="54">
        <v>994</v>
      </c>
      <c r="E311" s="54">
        <v>2105</v>
      </c>
      <c r="F311" s="54">
        <v>3298</v>
      </c>
      <c r="G311" s="54">
        <v>4576</v>
      </c>
      <c r="H311" s="54">
        <v>5944</v>
      </c>
      <c r="I311" s="54">
        <v>7404</v>
      </c>
      <c r="J311" s="54">
        <v>8960</v>
      </c>
      <c r="K311" s="54">
        <v>10616</v>
      </c>
      <c r="L311" s="54">
        <v>10927</v>
      </c>
      <c r="M311" s="54">
        <v>11247</v>
      </c>
      <c r="N311" s="54">
        <v>11577</v>
      </c>
      <c r="O311" s="54">
        <v>11917</v>
      </c>
      <c r="P311" s="54">
        <v>12268</v>
      </c>
      <c r="Q311" s="54">
        <v>12629</v>
      </c>
      <c r="R311" s="54">
        <v>13002</v>
      </c>
      <c r="S311" s="54">
        <v>13386</v>
      </c>
      <c r="T311" s="54">
        <v>13782</v>
      </c>
      <c r="U311" s="54">
        <v>14190</v>
      </c>
      <c r="V311" s="54">
        <v>14611</v>
      </c>
      <c r="W311" s="54">
        <v>15046</v>
      </c>
      <c r="X311" s="54">
        <v>15494</v>
      </c>
      <c r="Y311" s="54">
        <v>15957</v>
      </c>
      <c r="Z311" s="54">
        <v>16434</v>
      </c>
      <c r="AA311" s="54">
        <v>16925</v>
      </c>
      <c r="AB311" s="54">
        <v>17431</v>
      </c>
      <c r="AC311" s="54">
        <v>17953</v>
      </c>
      <c r="AD311" s="54">
        <v>18490</v>
      </c>
      <c r="AE311" s="54">
        <v>19043</v>
      </c>
      <c r="AF311" s="54">
        <v>19612</v>
      </c>
      <c r="AG311" s="54">
        <v>20199</v>
      </c>
      <c r="AH311" s="54">
        <v>20803</v>
      </c>
      <c r="AI311" s="54">
        <v>21426</v>
      </c>
      <c r="AJ311" s="54">
        <v>22067</v>
      </c>
      <c r="AK311" s="54">
        <v>22727</v>
      </c>
      <c r="AL311" s="54">
        <v>23408</v>
      </c>
      <c r="AM311" s="54">
        <v>24108</v>
      </c>
      <c r="AN311" s="54">
        <v>24830</v>
      </c>
      <c r="AO311" s="54">
        <v>25573</v>
      </c>
      <c r="AP311" s="54">
        <v>26339</v>
      </c>
      <c r="AQ311" s="54">
        <v>27127</v>
      </c>
      <c r="AR311" s="54">
        <v>27939</v>
      </c>
      <c r="AS311" s="54">
        <v>28776</v>
      </c>
      <c r="AT311" s="54">
        <v>29637</v>
      </c>
      <c r="AU311" s="54">
        <v>30525</v>
      </c>
      <c r="AV311" s="54">
        <v>31439</v>
      </c>
      <c r="AW311" s="54">
        <v>32380</v>
      </c>
      <c r="AX311" s="54">
        <v>33350</v>
      </c>
      <c r="AY311" s="54">
        <v>34349</v>
      </c>
      <c r="AZ311" s="54">
        <v>35378</v>
      </c>
      <c r="BA311" s="54">
        <v>36437</v>
      </c>
      <c r="BB311" s="54">
        <v>37529</v>
      </c>
      <c r="BC311" s="54">
        <v>38653</v>
      </c>
      <c r="BD311" s="54">
        <v>39811</v>
      </c>
      <c r="BE311" s="54">
        <v>41003</v>
      </c>
      <c r="BF311" s="54">
        <v>42231</v>
      </c>
      <c r="BG311" s="54">
        <v>43496</v>
      </c>
      <c r="BH311" s="54">
        <v>44801</v>
      </c>
      <c r="BI311" s="54">
        <v>46145</v>
      </c>
      <c r="BJ311" s="54">
        <v>47529</v>
      </c>
      <c r="BK311" s="54">
        <v>48954</v>
      </c>
      <c r="BL311" s="54">
        <v>50423</v>
      </c>
      <c r="BM311" s="54">
        <v>51935</v>
      </c>
      <c r="BN311" s="54">
        <v>53492</v>
      </c>
      <c r="BO311" s="54">
        <v>55096</v>
      </c>
      <c r="BP311" s="54">
        <v>56749</v>
      </c>
      <c r="BQ311" s="54">
        <v>58450</v>
      </c>
      <c r="BR311" s="54">
        <v>60203</v>
      </c>
      <c r="BS311" s="54">
        <v>62008</v>
      </c>
      <c r="BT311" s="54">
        <v>63867</v>
      </c>
      <c r="BU311" s="54">
        <v>65781</v>
      </c>
      <c r="BV311" s="54">
        <v>67753</v>
      </c>
      <c r="BW311" s="54">
        <v>69784</v>
      </c>
      <c r="BX311" s="54">
        <v>71876</v>
      </c>
      <c r="BY311" s="54">
        <v>74030</v>
      </c>
      <c r="BZ311" s="54">
        <v>76248</v>
      </c>
      <c r="CA311" s="54">
        <v>78533</v>
      </c>
      <c r="CB311" s="54">
        <v>80886</v>
      </c>
      <c r="CC311" s="54">
        <v>83309</v>
      </c>
      <c r="CD311" s="54">
        <v>85804</v>
      </c>
      <c r="CE311" s="54">
        <v>88373</v>
      </c>
      <c r="CF311" s="54">
        <v>91019</v>
      </c>
      <c r="CG311" s="54">
        <v>93744</v>
      </c>
      <c r="CH311" s="54">
        <v>96550</v>
      </c>
      <c r="CI311" s="54">
        <v>99439</v>
      </c>
      <c r="CJ311" s="54">
        <v>102414</v>
      </c>
      <c r="CK311" s="54">
        <v>105477</v>
      </c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</row>
    <row r="312" spans="1:106">
      <c r="A312" s="54">
        <v>18</v>
      </c>
      <c r="B312" s="54">
        <v>218</v>
      </c>
      <c r="C312" s="54">
        <v>508</v>
      </c>
      <c r="D312" s="54">
        <v>993</v>
      </c>
      <c r="E312" s="54">
        <v>2104</v>
      </c>
      <c r="F312" s="54">
        <v>3297</v>
      </c>
      <c r="G312" s="54">
        <v>4576</v>
      </c>
      <c r="H312" s="54">
        <v>5944</v>
      </c>
      <c r="I312" s="54">
        <v>7405</v>
      </c>
      <c r="J312" s="54">
        <v>8962</v>
      </c>
      <c r="K312" s="54">
        <v>10618</v>
      </c>
      <c r="L312" s="54">
        <v>10929</v>
      </c>
      <c r="M312" s="54">
        <v>11249</v>
      </c>
      <c r="N312" s="54">
        <v>11578</v>
      </c>
      <c r="O312" s="54">
        <v>11918</v>
      </c>
      <c r="P312" s="54">
        <v>12269</v>
      </c>
      <c r="Q312" s="54">
        <v>12630</v>
      </c>
      <c r="R312" s="54">
        <v>13002</v>
      </c>
      <c r="S312" s="54">
        <v>13386</v>
      </c>
      <c r="T312" s="54">
        <v>13782</v>
      </c>
      <c r="U312" s="54">
        <v>14190</v>
      </c>
      <c r="V312" s="54">
        <v>14611</v>
      </c>
      <c r="W312" s="54">
        <v>15045</v>
      </c>
      <c r="X312" s="54">
        <v>15493</v>
      </c>
      <c r="Y312" s="54">
        <v>15957</v>
      </c>
      <c r="Z312" s="54">
        <v>16434</v>
      </c>
      <c r="AA312" s="54">
        <v>16925</v>
      </c>
      <c r="AB312" s="54">
        <v>17431</v>
      </c>
      <c r="AC312" s="54">
        <v>17952</v>
      </c>
      <c r="AD312" s="54">
        <v>18489</v>
      </c>
      <c r="AE312" s="54">
        <v>19043</v>
      </c>
      <c r="AF312" s="54">
        <v>19612</v>
      </c>
      <c r="AG312" s="54">
        <v>20199</v>
      </c>
      <c r="AH312" s="54">
        <v>20803</v>
      </c>
      <c r="AI312" s="54">
        <v>21426</v>
      </c>
      <c r="AJ312" s="54">
        <v>22067</v>
      </c>
      <c r="AK312" s="54">
        <v>22727</v>
      </c>
      <c r="AL312" s="54">
        <v>23407</v>
      </c>
      <c r="AM312" s="54">
        <v>24108</v>
      </c>
      <c r="AN312" s="54">
        <v>24830</v>
      </c>
      <c r="AO312" s="54">
        <v>25573</v>
      </c>
      <c r="AP312" s="54">
        <v>26338</v>
      </c>
      <c r="AQ312" s="54">
        <v>27127</v>
      </c>
      <c r="AR312" s="54">
        <v>27939</v>
      </c>
      <c r="AS312" s="54">
        <v>28776</v>
      </c>
      <c r="AT312" s="54">
        <v>29637</v>
      </c>
      <c r="AU312" s="54">
        <v>30525</v>
      </c>
      <c r="AV312" s="54">
        <v>31439</v>
      </c>
      <c r="AW312" s="54">
        <v>32380</v>
      </c>
      <c r="AX312" s="54">
        <v>33350</v>
      </c>
      <c r="AY312" s="54">
        <v>34349</v>
      </c>
      <c r="AZ312" s="54">
        <v>35377</v>
      </c>
      <c r="BA312" s="54">
        <v>36437</v>
      </c>
      <c r="BB312" s="54">
        <v>37528</v>
      </c>
      <c r="BC312" s="54">
        <v>38652</v>
      </c>
      <c r="BD312" s="54">
        <v>39810</v>
      </c>
      <c r="BE312" s="54">
        <v>41003</v>
      </c>
      <c r="BF312" s="54">
        <v>42231</v>
      </c>
      <c r="BG312" s="54">
        <v>43498</v>
      </c>
      <c r="BH312" s="54">
        <v>44802</v>
      </c>
      <c r="BI312" s="54">
        <v>46146</v>
      </c>
      <c r="BJ312" s="54">
        <v>47530</v>
      </c>
      <c r="BK312" s="54">
        <v>48956</v>
      </c>
      <c r="BL312" s="54">
        <v>50424</v>
      </c>
      <c r="BM312" s="54">
        <v>51936</v>
      </c>
      <c r="BN312" s="54">
        <v>53493</v>
      </c>
      <c r="BO312" s="54">
        <v>55097</v>
      </c>
      <c r="BP312" s="54">
        <v>56750</v>
      </c>
      <c r="BQ312" s="54">
        <v>58451</v>
      </c>
      <c r="BR312" s="54">
        <v>60204</v>
      </c>
      <c r="BS312" s="54">
        <v>62009</v>
      </c>
      <c r="BT312" s="54">
        <v>63868</v>
      </c>
      <c r="BU312" s="54">
        <v>65782</v>
      </c>
      <c r="BV312" s="54">
        <v>67754</v>
      </c>
      <c r="BW312" s="54">
        <v>69785</v>
      </c>
      <c r="BX312" s="54">
        <v>71876</v>
      </c>
      <c r="BY312" s="54">
        <v>74030</v>
      </c>
      <c r="BZ312" s="54">
        <v>76248</v>
      </c>
      <c r="CA312" s="54">
        <v>78532</v>
      </c>
      <c r="CB312" s="54">
        <v>80885</v>
      </c>
      <c r="CC312" s="54">
        <v>83307</v>
      </c>
      <c r="CD312" s="54">
        <v>85802</v>
      </c>
      <c r="CE312" s="54">
        <v>88371</v>
      </c>
      <c r="CF312" s="54">
        <v>91016</v>
      </c>
      <c r="CG312" s="54">
        <v>93740</v>
      </c>
      <c r="CH312" s="54">
        <v>96546</v>
      </c>
      <c r="CI312" s="54">
        <v>99434</v>
      </c>
      <c r="CJ312" s="54">
        <v>102408</v>
      </c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</row>
    <row r="313" spans="1:106">
      <c r="A313" s="54">
        <v>19</v>
      </c>
      <c r="B313" s="54">
        <v>218</v>
      </c>
      <c r="C313" s="54">
        <v>508</v>
      </c>
      <c r="D313" s="54">
        <v>993</v>
      </c>
      <c r="E313" s="54">
        <v>2104</v>
      </c>
      <c r="F313" s="54">
        <v>3297</v>
      </c>
      <c r="G313" s="54">
        <v>4576</v>
      </c>
      <c r="H313" s="54">
        <v>5944</v>
      </c>
      <c r="I313" s="54">
        <v>7404</v>
      </c>
      <c r="J313" s="54">
        <v>8961</v>
      </c>
      <c r="K313" s="54">
        <v>10617</v>
      </c>
      <c r="L313" s="54">
        <v>10927</v>
      </c>
      <c r="M313" s="54">
        <v>11247</v>
      </c>
      <c r="N313" s="54">
        <v>11577</v>
      </c>
      <c r="O313" s="54">
        <v>11916</v>
      </c>
      <c r="P313" s="54">
        <v>12266</v>
      </c>
      <c r="Q313" s="54">
        <v>12627</v>
      </c>
      <c r="R313" s="54">
        <v>12999</v>
      </c>
      <c r="S313" s="54">
        <v>13383</v>
      </c>
      <c r="T313" s="54">
        <v>13778</v>
      </c>
      <c r="U313" s="54">
        <v>14186</v>
      </c>
      <c r="V313" s="54">
        <v>14606</v>
      </c>
      <c r="W313" s="54">
        <v>15040</v>
      </c>
      <c r="X313" s="54">
        <v>15490</v>
      </c>
      <c r="Y313" s="54">
        <v>15953</v>
      </c>
      <c r="Z313" s="54">
        <v>16430</v>
      </c>
      <c r="AA313" s="54">
        <v>16921</v>
      </c>
      <c r="AB313" s="54">
        <v>17427</v>
      </c>
      <c r="AC313" s="54">
        <v>17949</v>
      </c>
      <c r="AD313" s="54">
        <v>18485</v>
      </c>
      <c r="AE313" s="54">
        <v>19038</v>
      </c>
      <c r="AF313" s="54">
        <v>19608</v>
      </c>
      <c r="AG313" s="54">
        <v>20195</v>
      </c>
      <c r="AH313" s="54">
        <v>20799</v>
      </c>
      <c r="AI313" s="54">
        <v>21421</v>
      </c>
      <c r="AJ313" s="54">
        <v>22062</v>
      </c>
      <c r="AK313" s="54">
        <v>22722</v>
      </c>
      <c r="AL313" s="54">
        <v>23402</v>
      </c>
      <c r="AM313" s="54">
        <v>24103</v>
      </c>
      <c r="AN313" s="54">
        <v>24824</v>
      </c>
      <c r="AO313" s="54">
        <v>25567</v>
      </c>
      <c r="AP313" s="54">
        <v>26333</v>
      </c>
      <c r="AQ313" s="54">
        <v>27121</v>
      </c>
      <c r="AR313" s="54">
        <v>27933</v>
      </c>
      <c r="AS313" s="54">
        <v>28769</v>
      </c>
      <c r="AT313" s="54">
        <v>29631</v>
      </c>
      <c r="AU313" s="54">
        <v>30518</v>
      </c>
      <c r="AV313" s="54">
        <v>31432</v>
      </c>
      <c r="AW313" s="54">
        <v>32373</v>
      </c>
      <c r="AX313" s="54">
        <v>33343</v>
      </c>
      <c r="AY313" s="54">
        <v>34341</v>
      </c>
      <c r="AZ313" s="54">
        <v>35370</v>
      </c>
      <c r="BA313" s="54">
        <v>36429</v>
      </c>
      <c r="BB313" s="54">
        <v>37520</v>
      </c>
      <c r="BC313" s="54">
        <v>38644</v>
      </c>
      <c r="BD313" s="54">
        <v>39802</v>
      </c>
      <c r="BE313" s="54">
        <v>40994</v>
      </c>
      <c r="BF313" s="54">
        <v>42223</v>
      </c>
      <c r="BG313" s="54">
        <v>43490</v>
      </c>
      <c r="BH313" s="54">
        <v>44794</v>
      </c>
      <c r="BI313" s="54">
        <v>46138</v>
      </c>
      <c r="BJ313" s="54">
        <v>47521</v>
      </c>
      <c r="BK313" s="54">
        <v>48946</v>
      </c>
      <c r="BL313" s="54">
        <v>50414</v>
      </c>
      <c r="BM313" s="54">
        <v>51926</v>
      </c>
      <c r="BN313" s="54">
        <v>53483</v>
      </c>
      <c r="BO313" s="54">
        <v>55087</v>
      </c>
      <c r="BP313" s="54">
        <v>56739</v>
      </c>
      <c r="BQ313" s="54">
        <v>58440</v>
      </c>
      <c r="BR313" s="54">
        <v>60192</v>
      </c>
      <c r="BS313" s="54">
        <v>61996</v>
      </c>
      <c r="BT313" s="54">
        <v>63855</v>
      </c>
      <c r="BU313" s="54">
        <v>65769</v>
      </c>
      <c r="BV313" s="54">
        <v>67740</v>
      </c>
      <c r="BW313" s="54">
        <v>69770</v>
      </c>
      <c r="BX313" s="54">
        <v>71861</v>
      </c>
      <c r="BY313" s="54">
        <v>74014</v>
      </c>
      <c r="BZ313" s="54">
        <v>76232</v>
      </c>
      <c r="CA313" s="54">
        <v>78515</v>
      </c>
      <c r="CB313" s="54">
        <v>80867</v>
      </c>
      <c r="CC313" s="54">
        <v>83288</v>
      </c>
      <c r="CD313" s="54">
        <v>85782</v>
      </c>
      <c r="CE313" s="54">
        <v>88350</v>
      </c>
      <c r="CF313" s="54">
        <v>90994</v>
      </c>
      <c r="CG313" s="54">
        <v>93717</v>
      </c>
      <c r="CH313" s="54">
        <v>96521</v>
      </c>
      <c r="CI313" s="54">
        <v>99408</v>
      </c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</row>
    <row r="314" spans="1:106">
      <c r="A314" s="54">
        <v>20</v>
      </c>
      <c r="B314" s="54">
        <v>218</v>
      </c>
      <c r="C314" s="54">
        <v>508</v>
      </c>
      <c r="D314" s="54">
        <v>992</v>
      </c>
      <c r="E314" s="54">
        <v>2103</v>
      </c>
      <c r="F314" s="54">
        <v>3297</v>
      </c>
      <c r="G314" s="54">
        <v>4576</v>
      </c>
      <c r="H314" s="54">
        <v>5943</v>
      </c>
      <c r="I314" s="54">
        <v>7404</v>
      </c>
      <c r="J314" s="54">
        <v>8960</v>
      </c>
      <c r="K314" s="54">
        <v>10616</v>
      </c>
      <c r="L314" s="54">
        <v>10926</v>
      </c>
      <c r="M314" s="54">
        <v>11245</v>
      </c>
      <c r="N314" s="54">
        <v>11574</v>
      </c>
      <c r="O314" s="54">
        <v>11914</v>
      </c>
      <c r="P314" s="54">
        <v>12263</v>
      </c>
      <c r="Q314" s="54">
        <v>12624</v>
      </c>
      <c r="R314" s="54">
        <v>12996</v>
      </c>
      <c r="S314" s="54">
        <v>13379</v>
      </c>
      <c r="T314" s="54">
        <v>13774</v>
      </c>
      <c r="U314" s="54">
        <v>14181</v>
      </c>
      <c r="V314" s="54">
        <v>14602</v>
      </c>
      <c r="W314" s="54">
        <v>15038</v>
      </c>
      <c r="X314" s="54">
        <v>15487</v>
      </c>
      <c r="Y314" s="54">
        <v>15950</v>
      </c>
      <c r="Z314" s="54">
        <v>16427</v>
      </c>
      <c r="AA314" s="54">
        <v>16919</v>
      </c>
      <c r="AB314" s="54">
        <v>17425</v>
      </c>
      <c r="AC314" s="54">
        <v>17946</v>
      </c>
      <c r="AD314" s="54">
        <v>18482</v>
      </c>
      <c r="AE314" s="54">
        <v>19035</v>
      </c>
      <c r="AF314" s="54">
        <v>19605</v>
      </c>
      <c r="AG314" s="54">
        <v>20191</v>
      </c>
      <c r="AH314" s="54">
        <v>20795</v>
      </c>
      <c r="AI314" s="54">
        <v>21417</v>
      </c>
      <c r="AJ314" s="54">
        <v>22058</v>
      </c>
      <c r="AK314" s="54">
        <v>22719</v>
      </c>
      <c r="AL314" s="54">
        <v>23398</v>
      </c>
      <c r="AM314" s="54">
        <v>24099</v>
      </c>
      <c r="AN314" s="54">
        <v>24820</v>
      </c>
      <c r="AO314" s="54">
        <v>25563</v>
      </c>
      <c r="AP314" s="54">
        <v>26328</v>
      </c>
      <c r="AQ314" s="54">
        <v>27116</v>
      </c>
      <c r="AR314" s="54">
        <v>27928</v>
      </c>
      <c r="AS314" s="54">
        <v>28764</v>
      </c>
      <c r="AT314" s="54">
        <v>29626</v>
      </c>
      <c r="AU314" s="54">
        <v>30513</v>
      </c>
      <c r="AV314" s="54">
        <v>31427</v>
      </c>
      <c r="AW314" s="54">
        <v>32368</v>
      </c>
      <c r="AX314" s="54">
        <v>33337</v>
      </c>
      <c r="AY314" s="54">
        <v>34335</v>
      </c>
      <c r="AZ314" s="54">
        <v>35364</v>
      </c>
      <c r="BA314" s="54">
        <v>36423</v>
      </c>
      <c r="BB314" s="54">
        <v>37514</v>
      </c>
      <c r="BC314" s="54">
        <v>38637</v>
      </c>
      <c r="BD314" s="54">
        <v>39795</v>
      </c>
      <c r="BE314" s="54">
        <v>40988</v>
      </c>
      <c r="BF314" s="54">
        <v>42218</v>
      </c>
      <c r="BG314" s="54">
        <v>43484</v>
      </c>
      <c r="BH314" s="54">
        <v>44788</v>
      </c>
      <c r="BI314" s="54">
        <v>46131</v>
      </c>
      <c r="BJ314" s="54">
        <v>47515</v>
      </c>
      <c r="BK314" s="54">
        <v>48940</v>
      </c>
      <c r="BL314" s="54">
        <v>50407</v>
      </c>
      <c r="BM314" s="54">
        <v>51919</v>
      </c>
      <c r="BN314" s="54">
        <v>53476</v>
      </c>
      <c r="BO314" s="54">
        <v>55079</v>
      </c>
      <c r="BP314" s="54">
        <v>56730</v>
      </c>
      <c r="BQ314" s="54">
        <v>58431</v>
      </c>
      <c r="BR314" s="54">
        <v>60183</v>
      </c>
      <c r="BS314" s="54">
        <v>61987</v>
      </c>
      <c r="BT314" s="54">
        <v>63845</v>
      </c>
      <c r="BU314" s="54">
        <v>65759</v>
      </c>
      <c r="BV314" s="54">
        <v>67729</v>
      </c>
      <c r="BW314" s="54">
        <v>69759</v>
      </c>
      <c r="BX314" s="54">
        <v>71849</v>
      </c>
      <c r="BY314" s="54">
        <v>74002</v>
      </c>
      <c r="BZ314" s="54">
        <v>76218</v>
      </c>
      <c r="CA314" s="54">
        <v>78501</v>
      </c>
      <c r="CB314" s="54">
        <v>80852</v>
      </c>
      <c r="CC314" s="54">
        <v>83273</v>
      </c>
      <c r="CD314" s="54">
        <v>85765</v>
      </c>
      <c r="CE314" s="54">
        <v>88332</v>
      </c>
      <c r="CF314" s="54">
        <v>90976</v>
      </c>
      <c r="CG314" s="54">
        <v>93697</v>
      </c>
      <c r="CH314" s="54">
        <v>96500</v>
      </c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</row>
    <row r="315" spans="1:106">
      <c r="A315" s="54">
        <v>21</v>
      </c>
      <c r="B315" s="54">
        <v>218</v>
      </c>
      <c r="C315" s="54">
        <v>508</v>
      </c>
      <c r="D315" s="54">
        <v>992</v>
      </c>
      <c r="E315" s="54">
        <v>2103</v>
      </c>
      <c r="F315" s="54">
        <v>3296</v>
      </c>
      <c r="G315" s="54">
        <v>4575</v>
      </c>
      <c r="H315" s="54">
        <v>5943</v>
      </c>
      <c r="I315" s="54">
        <v>7403</v>
      </c>
      <c r="J315" s="54">
        <v>8959</v>
      </c>
      <c r="K315" s="54">
        <v>10615</v>
      </c>
      <c r="L315" s="54">
        <v>10924</v>
      </c>
      <c r="M315" s="54">
        <v>11243</v>
      </c>
      <c r="N315" s="54">
        <v>11572</v>
      </c>
      <c r="O315" s="54">
        <v>11911</v>
      </c>
      <c r="P315" s="54">
        <v>12260</v>
      </c>
      <c r="Q315" s="54">
        <v>12621</v>
      </c>
      <c r="R315" s="54">
        <v>12992</v>
      </c>
      <c r="S315" s="54">
        <v>13374</v>
      </c>
      <c r="T315" s="54">
        <v>13769</v>
      </c>
      <c r="U315" s="54">
        <v>14176</v>
      </c>
      <c r="V315" s="54">
        <v>14600</v>
      </c>
      <c r="W315" s="54">
        <v>15036</v>
      </c>
      <c r="X315" s="54">
        <v>15486</v>
      </c>
      <c r="Y315" s="54">
        <v>15949</v>
      </c>
      <c r="Z315" s="54">
        <v>16425</v>
      </c>
      <c r="AA315" s="54">
        <v>16917</v>
      </c>
      <c r="AB315" s="54">
        <v>17422</v>
      </c>
      <c r="AC315" s="54">
        <v>17943</v>
      </c>
      <c r="AD315" s="54">
        <v>18480</v>
      </c>
      <c r="AE315" s="54">
        <v>19033</v>
      </c>
      <c r="AF315" s="54">
        <v>19602</v>
      </c>
      <c r="AG315" s="54">
        <v>20189</v>
      </c>
      <c r="AH315" s="54">
        <v>20793</v>
      </c>
      <c r="AI315" s="54">
        <v>21415</v>
      </c>
      <c r="AJ315" s="54">
        <v>22056</v>
      </c>
      <c r="AK315" s="54">
        <v>22716</v>
      </c>
      <c r="AL315" s="54">
        <v>23396</v>
      </c>
      <c r="AM315" s="54">
        <v>24096</v>
      </c>
      <c r="AN315" s="54">
        <v>24817</v>
      </c>
      <c r="AO315" s="54">
        <v>25560</v>
      </c>
      <c r="AP315" s="54">
        <v>26325</v>
      </c>
      <c r="AQ315" s="54">
        <v>27113</v>
      </c>
      <c r="AR315" s="54">
        <v>27925</v>
      </c>
      <c r="AS315" s="54">
        <v>28761</v>
      </c>
      <c r="AT315" s="54">
        <v>29622</v>
      </c>
      <c r="AU315" s="54">
        <v>30509</v>
      </c>
      <c r="AV315" s="54">
        <v>31423</v>
      </c>
      <c r="AW315" s="54">
        <v>32364</v>
      </c>
      <c r="AX315" s="54">
        <v>33333</v>
      </c>
      <c r="AY315" s="54">
        <v>34331</v>
      </c>
      <c r="AZ315" s="54">
        <v>35359</v>
      </c>
      <c r="BA315" s="54">
        <v>36418</v>
      </c>
      <c r="BB315" s="54">
        <v>37509</v>
      </c>
      <c r="BC315" s="54">
        <v>38632</v>
      </c>
      <c r="BD315" s="54">
        <v>39791</v>
      </c>
      <c r="BE315" s="54">
        <v>40985</v>
      </c>
      <c r="BF315" s="54">
        <v>42214</v>
      </c>
      <c r="BG315" s="54">
        <v>43480</v>
      </c>
      <c r="BH315" s="54">
        <v>44784</v>
      </c>
      <c r="BI315" s="54">
        <v>46127</v>
      </c>
      <c r="BJ315" s="54">
        <v>47510</v>
      </c>
      <c r="BK315" s="54">
        <v>48935</v>
      </c>
      <c r="BL315" s="54">
        <v>50403</v>
      </c>
      <c r="BM315" s="54">
        <v>51914</v>
      </c>
      <c r="BN315" s="54">
        <v>53470</v>
      </c>
      <c r="BO315" s="54">
        <v>55074</v>
      </c>
      <c r="BP315" s="54">
        <v>56725</v>
      </c>
      <c r="BQ315" s="54">
        <v>58425</v>
      </c>
      <c r="BR315" s="54">
        <v>60177</v>
      </c>
      <c r="BS315" s="54">
        <v>61981</v>
      </c>
      <c r="BT315" s="54">
        <v>63838</v>
      </c>
      <c r="BU315" s="54">
        <v>65751</v>
      </c>
      <c r="BV315" s="54">
        <v>67722</v>
      </c>
      <c r="BW315" s="54">
        <v>69751</v>
      </c>
      <c r="BX315" s="54">
        <v>71840</v>
      </c>
      <c r="BY315" s="54">
        <v>73992</v>
      </c>
      <c r="BZ315" s="54">
        <v>76209</v>
      </c>
      <c r="CA315" s="54">
        <v>78491</v>
      </c>
      <c r="CB315" s="54">
        <v>80841</v>
      </c>
      <c r="CC315" s="54">
        <v>83261</v>
      </c>
      <c r="CD315" s="54">
        <v>85753</v>
      </c>
      <c r="CE315" s="54">
        <v>88319</v>
      </c>
      <c r="CF315" s="54">
        <v>90961</v>
      </c>
      <c r="CG315" s="54">
        <v>93682</v>
      </c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</row>
    <row r="316" spans="1:106">
      <c r="A316" s="54">
        <v>22</v>
      </c>
      <c r="B316" s="54">
        <v>218</v>
      </c>
      <c r="C316" s="54">
        <v>508</v>
      </c>
      <c r="D316" s="54">
        <v>992</v>
      </c>
      <c r="E316" s="54">
        <v>2103</v>
      </c>
      <c r="F316" s="54">
        <v>3296</v>
      </c>
      <c r="G316" s="54">
        <v>4575</v>
      </c>
      <c r="H316" s="54">
        <v>5942</v>
      </c>
      <c r="I316" s="54">
        <v>7402</v>
      </c>
      <c r="J316" s="54">
        <v>8958</v>
      </c>
      <c r="K316" s="54">
        <v>10613</v>
      </c>
      <c r="L316" s="54">
        <v>10922</v>
      </c>
      <c r="M316" s="54">
        <v>11241</v>
      </c>
      <c r="N316" s="54">
        <v>11570</v>
      </c>
      <c r="O316" s="54">
        <v>11908</v>
      </c>
      <c r="P316" s="54">
        <v>12257</v>
      </c>
      <c r="Q316" s="54">
        <v>12617</v>
      </c>
      <c r="R316" s="54">
        <v>12987</v>
      </c>
      <c r="S316" s="54">
        <v>13370</v>
      </c>
      <c r="T316" s="54">
        <v>13764</v>
      </c>
      <c r="U316" s="54">
        <v>14175</v>
      </c>
      <c r="V316" s="54">
        <v>14599</v>
      </c>
      <c r="W316" s="54">
        <v>15035</v>
      </c>
      <c r="X316" s="54">
        <v>15484</v>
      </c>
      <c r="Y316" s="54">
        <v>15947</v>
      </c>
      <c r="Z316" s="54">
        <v>16424</v>
      </c>
      <c r="AA316" s="54">
        <v>16915</v>
      </c>
      <c r="AB316" s="54">
        <v>17421</v>
      </c>
      <c r="AC316" s="54">
        <v>17942</v>
      </c>
      <c r="AD316" s="54">
        <v>18479</v>
      </c>
      <c r="AE316" s="54">
        <v>19031</v>
      </c>
      <c r="AF316" s="54">
        <v>19601</v>
      </c>
      <c r="AG316" s="54">
        <v>20187</v>
      </c>
      <c r="AH316" s="54">
        <v>20791</v>
      </c>
      <c r="AI316" s="54">
        <v>21413</v>
      </c>
      <c r="AJ316" s="54">
        <v>22054</v>
      </c>
      <c r="AK316" s="54">
        <v>22714</v>
      </c>
      <c r="AL316" s="54">
        <v>23394</v>
      </c>
      <c r="AM316" s="54">
        <v>24094</v>
      </c>
      <c r="AN316" s="54">
        <v>24815</v>
      </c>
      <c r="AO316" s="54">
        <v>25558</v>
      </c>
      <c r="AP316" s="54">
        <v>26323</v>
      </c>
      <c r="AQ316" s="54">
        <v>27111</v>
      </c>
      <c r="AR316" s="54">
        <v>27923</v>
      </c>
      <c r="AS316" s="54">
        <v>28759</v>
      </c>
      <c r="AT316" s="54">
        <v>29620</v>
      </c>
      <c r="AU316" s="54">
        <v>30507</v>
      </c>
      <c r="AV316" s="54">
        <v>31420</v>
      </c>
      <c r="AW316" s="54">
        <v>32361</v>
      </c>
      <c r="AX316" s="54">
        <v>33330</v>
      </c>
      <c r="AY316" s="54">
        <v>34328</v>
      </c>
      <c r="AZ316" s="54">
        <v>35356</v>
      </c>
      <c r="BA316" s="54">
        <v>36415</v>
      </c>
      <c r="BB316" s="54">
        <v>37506</v>
      </c>
      <c r="BC316" s="54">
        <v>38631</v>
      </c>
      <c r="BD316" s="54">
        <v>39790</v>
      </c>
      <c r="BE316" s="54">
        <v>40983</v>
      </c>
      <c r="BF316" s="54">
        <v>42212</v>
      </c>
      <c r="BG316" s="54">
        <v>43478</v>
      </c>
      <c r="BH316" s="54">
        <v>44782</v>
      </c>
      <c r="BI316" s="54">
        <v>46125</v>
      </c>
      <c r="BJ316" s="54">
        <v>47508</v>
      </c>
      <c r="BK316" s="54">
        <v>48933</v>
      </c>
      <c r="BL316" s="54">
        <v>50400</v>
      </c>
      <c r="BM316" s="54">
        <v>51911</v>
      </c>
      <c r="BN316" s="54">
        <v>53468</v>
      </c>
      <c r="BO316" s="54">
        <v>55071</v>
      </c>
      <c r="BP316" s="54">
        <v>56722</v>
      </c>
      <c r="BQ316" s="54">
        <v>58422</v>
      </c>
      <c r="BR316" s="54">
        <v>60173</v>
      </c>
      <c r="BS316" s="54">
        <v>61977</v>
      </c>
      <c r="BT316" s="54">
        <v>63834</v>
      </c>
      <c r="BU316" s="54">
        <v>65747</v>
      </c>
      <c r="BV316" s="54">
        <v>67717</v>
      </c>
      <c r="BW316" s="54">
        <v>69746</v>
      </c>
      <c r="BX316" s="54">
        <v>71835</v>
      </c>
      <c r="BY316" s="54">
        <v>73986</v>
      </c>
      <c r="BZ316" s="54">
        <v>76202</v>
      </c>
      <c r="CA316" s="54">
        <v>78484</v>
      </c>
      <c r="CB316" s="54">
        <v>80833</v>
      </c>
      <c r="CC316" s="54">
        <v>83252</v>
      </c>
      <c r="CD316" s="54">
        <v>85744</v>
      </c>
      <c r="CE316" s="54">
        <v>88309</v>
      </c>
      <c r="CF316" s="54">
        <v>90950</v>
      </c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</row>
    <row r="317" spans="1:106">
      <c r="A317" s="54">
        <v>23</v>
      </c>
      <c r="B317" s="54">
        <v>218</v>
      </c>
      <c r="C317" s="54">
        <v>508</v>
      </c>
      <c r="D317" s="54">
        <v>992</v>
      </c>
      <c r="E317" s="54">
        <v>2103</v>
      </c>
      <c r="F317" s="54">
        <v>3296</v>
      </c>
      <c r="G317" s="54">
        <v>4574</v>
      </c>
      <c r="H317" s="54">
        <v>5941</v>
      </c>
      <c r="I317" s="54">
        <v>7401</v>
      </c>
      <c r="J317" s="54">
        <v>8957</v>
      </c>
      <c r="K317" s="54">
        <v>10612</v>
      </c>
      <c r="L317" s="54">
        <v>10921</v>
      </c>
      <c r="M317" s="54">
        <v>11239</v>
      </c>
      <c r="N317" s="54">
        <v>11567</v>
      </c>
      <c r="O317" s="54">
        <v>11905</v>
      </c>
      <c r="P317" s="54">
        <v>12253</v>
      </c>
      <c r="Q317" s="54">
        <v>12612</v>
      </c>
      <c r="R317" s="54">
        <v>12983</v>
      </c>
      <c r="S317" s="54">
        <v>13364</v>
      </c>
      <c r="T317" s="54">
        <v>13763</v>
      </c>
      <c r="U317" s="54">
        <v>14174</v>
      </c>
      <c r="V317" s="54">
        <v>14597</v>
      </c>
      <c r="W317" s="54">
        <v>15034</v>
      </c>
      <c r="X317" s="54">
        <v>15483</v>
      </c>
      <c r="Y317" s="54">
        <v>15946</v>
      </c>
      <c r="Z317" s="54">
        <v>16423</v>
      </c>
      <c r="AA317" s="54">
        <v>16914</v>
      </c>
      <c r="AB317" s="54">
        <v>17420</v>
      </c>
      <c r="AC317" s="54">
        <v>17941</v>
      </c>
      <c r="AD317" s="54">
        <v>18477</v>
      </c>
      <c r="AE317" s="54">
        <v>19030</v>
      </c>
      <c r="AF317" s="54">
        <v>19599</v>
      </c>
      <c r="AG317" s="54">
        <v>20185</v>
      </c>
      <c r="AH317" s="54">
        <v>20789</v>
      </c>
      <c r="AI317" s="54">
        <v>21411</v>
      </c>
      <c r="AJ317" s="54">
        <v>22052</v>
      </c>
      <c r="AK317" s="54">
        <v>22712</v>
      </c>
      <c r="AL317" s="54">
        <v>23392</v>
      </c>
      <c r="AM317" s="54">
        <v>24092</v>
      </c>
      <c r="AN317" s="54">
        <v>24813</v>
      </c>
      <c r="AO317" s="54">
        <v>25556</v>
      </c>
      <c r="AP317" s="54">
        <v>26321</v>
      </c>
      <c r="AQ317" s="54">
        <v>27109</v>
      </c>
      <c r="AR317" s="54">
        <v>27920</v>
      </c>
      <c r="AS317" s="54">
        <v>28756</v>
      </c>
      <c r="AT317" s="54">
        <v>29617</v>
      </c>
      <c r="AU317" s="54">
        <v>30504</v>
      </c>
      <c r="AV317" s="54">
        <v>31417</v>
      </c>
      <c r="AW317" s="54">
        <v>32358</v>
      </c>
      <c r="AX317" s="54">
        <v>33327</v>
      </c>
      <c r="AY317" s="54">
        <v>34325</v>
      </c>
      <c r="AZ317" s="54">
        <v>35353</v>
      </c>
      <c r="BA317" s="54">
        <v>36412</v>
      </c>
      <c r="BB317" s="54">
        <v>37504</v>
      </c>
      <c r="BC317" s="54">
        <v>38629</v>
      </c>
      <c r="BD317" s="54">
        <v>39788</v>
      </c>
      <c r="BE317" s="54">
        <v>40981</v>
      </c>
      <c r="BF317" s="54">
        <v>42210</v>
      </c>
      <c r="BG317" s="54">
        <v>43476</v>
      </c>
      <c r="BH317" s="54">
        <v>44780</v>
      </c>
      <c r="BI317" s="54">
        <v>46123</v>
      </c>
      <c r="BJ317" s="54">
        <v>47506</v>
      </c>
      <c r="BK317" s="54">
        <v>48930</v>
      </c>
      <c r="BL317" s="54">
        <v>50397</v>
      </c>
      <c r="BM317" s="54">
        <v>51908</v>
      </c>
      <c r="BN317" s="54">
        <v>53465</v>
      </c>
      <c r="BO317" s="54">
        <v>55067</v>
      </c>
      <c r="BP317" s="54">
        <v>56718</v>
      </c>
      <c r="BQ317" s="54">
        <v>58418</v>
      </c>
      <c r="BR317" s="54">
        <v>60169</v>
      </c>
      <c r="BS317" s="54">
        <v>61972</v>
      </c>
      <c r="BT317" s="54">
        <v>63829</v>
      </c>
      <c r="BU317" s="54">
        <v>65742</v>
      </c>
      <c r="BV317" s="54">
        <v>67711</v>
      </c>
      <c r="BW317" s="54">
        <v>69740</v>
      </c>
      <c r="BX317" s="54">
        <v>71828</v>
      </c>
      <c r="BY317" s="54">
        <v>73979</v>
      </c>
      <c r="BZ317" s="54">
        <v>76194</v>
      </c>
      <c r="CA317" s="54">
        <v>78475</v>
      </c>
      <c r="CB317" s="54">
        <v>80824</v>
      </c>
      <c r="CC317" s="54">
        <v>83243</v>
      </c>
      <c r="CD317" s="54">
        <v>85733</v>
      </c>
      <c r="CE317" s="54">
        <v>88297</v>
      </c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</row>
    <row r="318" spans="1:106">
      <c r="A318" s="54">
        <v>24</v>
      </c>
      <c r="B318" s="54">
        <v>218</v>
      </c>
      <c r="C318" s="54">
        <v>508</v>
      </c>
      <c r="D318" s="54">
        <v>992</v>
      </c>
      <c r="E318" s="54">
        <v>2102</v>
      </c>
      <c r="F318" s="54">
        <v>3295</v>
      </c>
      <c r="G318" s="54">
        <v>4574</v>
      </c>
      <c r="H318" s="54">
        <v>5941</v>
      </c>
      <c r="I318" s="54">
        <v>7400</v>
      </c>
      <c r="J318" s="54">
        <v>8955</v>
      </c>
      <c r="K318" s="54">
        <v>10610</v>
      </c>
      <c r="L318" s="54">
        <v>10918</v>
      </c>
      <c r="M318" s="54">
        <v>11236</v>
      </c>
      <c r="N318" s="54">
        <v>11564</v>
      </c>
      <c r="O318" s="54">
        <v>11901</v>
      </c>
      <c r="P318" s="54">
        <v>12249</v>
      </c>
      <c r="Q318" s="54">
        <v>12608</v>
      </c>
      <c r="R318" s="54">
        <v>12977</v>
      </c>
      <c r="S318" s="54">
        <v>13363</v>
      </c>
      <c r="T318" s="54">
        <v>13761</v>
      </c>
      <c r="U318" s="54">
        <v>14172</v>
      </c>
      <c r="V318" s="54">
        <v>14596</v>
      </c>
      <c r="W318" s="54">
        <v>15032</v>
      </c>
      <c r="X318" s="54">
        <v>15482</v>
      </c>
      <c r="Y318" s="54">
        <v>15944</v>
      </c>
      <c r="Z318" s="54">
        <v>16421</v>
      </c>
      <c r="AA318" s="54">
        <v>16912</v>
      </c>
      <c r="AB318" s="54">
        <v>17418</v>
      </c>
      <c r="AC318" s="54">
        <v>17939</v>
      </c>
      <c r="AD318" s="54">
        <v>18475</v>
      </c>
      <c r="AE318" s="54">
        <v>19028</v>
      </c>
      <c r="AF318" s="54">
        <v>19597</v>
      </c>
      <c r="AG318" s="54">
        <v>20183</v>
      </c>
      <c r="AH318" s="54">
        <v>20787</v>
      </c>
      <c r="AI318" s="54">
        <v>21409</v>
      </c>
      <c r="AJ318" s="54">
        <v>22050</v>
      </c>
      <c r="AK318" s="54">
        <v>22710</v>
      </c>
      <c r="AL318" s="54">
        <v>23389</v>
      </c>
      <c r="AM318" s="54">
        <v>24089</v>
      </c>
      <c r="AN318" s="54">
        <v>24810</v>
      </c>
      <c r="AO318" s="54">
        <v>25553</v>
      </c>
      <c r="AP318" s="54">
        <v>26318</v>
      </c>
      <c r="AQ318" s="54">
        <v>27106</v>
      </c>
      <c r="AR318" s="54">
        <v>27917</v>
      </c>
      <c r="AS318" s="54">
        <v>28753</v>
      </c>
      <c r="AT318" s="54">
        <v>29614</v>
      </c>
      <c r="AU318" s="54">
        <v>30501</v>
      </c>
      <c r="AV318" s="54">
        <v>31414</v>
      </c>
      <c r="AW318" s="54">
        <v>32355</v>
      </c>
      <c r="AX318" s="54">
        <v>33324</v>
      </c>
      <c r="AY318" s="54">
        <v>34322</v>
      </c>
      <c r="AZ318" s="54">
        <v>35349</v>
      </c>
      <c r="BA318" s="54">
        <v>36410</v>
      </c>
      <c r="BB318" s="54">
        <v>37502</v>
      </c>
      <c r="BC318" s="54">
        <v>38627</v>
      </c>
      <c r="BD318" s="54">
        <v>39785</v>
      </c>
      <c r="BE318" s="54">
        <v>40978</v>
      </c>
      <c r="BF318" s="54">
        <v>42207</v>
      </c>
      <c r="BG318" s="54">
        <v>43473</v>
      </c>
      <c r="BH318" s="54">
        <v>44777</v>
      </c>
      <c r="BI318" s="54">
        <v>46119</v>
      </c>
      <c r="BJ318" s="54">
        <v>47502</v>
      </c>
      <c r="BK318" s="54">
        <v>48927</v>
      </c>
      <c r="BL318" s="54">
        <v>50393</v>
      </c>
      <c r="BM318" s="54">
        <v>51904</v>
      </c>
      <c r="BN318" s="54">
        <v>53460</v>
      </c>
      <c r="BO318" s="54">
        <v>55063</v>
      </c>
      <c r="BP318" s="54">
        <v>56713</v>
      </c>
      <c r="BQ318" s="54">
        <v>58413</v>
      </c>
      <c r="BR318" s="54">
        <v>60164</v>
      </c>
      <c r="BS318" s="54">
        <v>61967</v>
      </c>
      <c r="BT318" s="54">
        <v>63823</v>
      </c>
      <c r="BU318" s="54">
        <v>65735</v>
      </c>
      <c r="BV318" s="54">
        <v>67705</v>
      </c>
      <c r="BW318" s="54">
        <v>69732</v>
      </c>
      <c r="BX318" s="54">
        <v>71820</v>
      </c>
      <c r="BY318" s="54">
        <v>73971</v>
      </c>
      <c r="BZ318" s="54">
        <v>76185</v>
      </c>
      <c r="CA318" s="54">
        <v>78465</v>
      </c>
      <c r="CB318" s="54">
        <v>80813</v>
      </c>
      <c r="CC318" s="54">
        <v>83231</v>
      </c>
      <c r="CD318" s="54">
        <v>85721</v>
      </c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</row>
    <row r="319" spans="1:106">
      <c r="A319" s="54">
        <v>25</v>
      </c>
      <c r="B319" s="54">
        <v>218</v>
      </c>
      <c r="C319" s="54">
        <v>508</v>
      </c>
      <c r="D319" s="54">
        <v>992</v>
      </c>
      <c r="E319" s="54">
        <v>2102</v>
      </c>
      <c r="F319" s="54">
        <v>3295</v>
      </c>
      <c r="G319" s="54">
        <v>4573</v>
      </c>
      <c r="H319" s="54">
        <v>5940</v>
      </c>
      <c r="I319" s="54">
        <v>7399</v>
      </c>
      <c r="J319" s="54">
        <v>8954</v>
      </c>
      <c r="K319" s="54">
        <v>10608</v>
      </c>
      <c r="L319" s="54">
        <v>10916</v>
      </c>
      <c r="M319" s="54">
        <v>11233</v>
      </c>
      <c r="N319" s="54">
        <v>11560</v>
      </c>
      <c r="O319" s="54">
        <v>11897</v>
      </c>
      <c r="P319" s="54">
        <v>12244</v>
      </c>
      <c r="Q319" s="54">
        <v>12602</v>
      </c>
      <c r="R319" s="54">
        <v>12976</v>
      </c>
      <c r="S319" s="54">
        <v>13362</v>
      </c>
      <c r="T319" s="54">
        <v>13760</v>
      </c>
      <c r="U319" s="54">
        <v>14171</v>
      </c>
      <c r="V319" s="54">
        <v>14594</v>
      </c>
      <c r="W319" s="54">
        <v>15030</v>
      </c>
      <c r="X319" s="54">
        <v>15480</v>
      </c>
      <c r="Y319" s="54">
        <v>15942</v>
      </c>
      <c r="Z319" s="54">
        <v>16419</v>
      </c>
      <c r="AA319" s="54">
        <v>16910</v>
      </c>
      <c r="AB319" s="54">
        <v>17416</v>
      </c>
      <c r="AC319" s="54">
        <v>17937</v>
      </c>
      <c r="AD319" s="54">
        <v>18473</v>
      </c>
      <c r="AE319" s="54">
        <v>19026</v>
      </c>
      <c r="AF319" s="54">
        <v>19595</v>
      </c>
      <c r="AG319" s="54">
        <v>20181</v>
      </c>
      <c r="AH319" s="54">
        <v>20785</v>
      </c>
      <c r="AI319" s="54">
        <v>21407</v>
      </c>
      <c r="AJ319" s="54">
        <v>22047</v>
      </c>
      <c r="AK319" s="54">
        <v>22707</v>
      </c>
      <c r="AL319" s="54">
        <v>23387</v>
      </c>
      <c r="AM319" s="54">
        <v>24087</v>
      </c>
      <c r="AN319" s="54">
        <v>24807</v>
      </c>
      <c r="AO319" s="54">
        <v>25550</v>
      </c>
      <c r="AP319" s="54">
        <v>26315</v>
      </c>
      <c r="AQ319" s="54">
        <v>27103</v>
      </c>
      <c r="AR319" s="54">
        <v>27914</v>
      </c>
      <c r="AS319" s="54">
        <v>28750</v>
      </c>
      <c r="AT319" s="54">
        <v>29610</v>
      </c>
      <c r="AU319" s="54">
        <v>30497</v>
      </c>
      <c r="AV319" s="54">
        <v>31410</v>
      </c>
      <c r="AW319" s="54">
        <v>32351</v>
      </c>
      <c r="AX319" s="54">
        <v>33320</v>
      </c>
      <c r="AY319" s="54">
        <v>34317</v>
      </c>
      <c r="AZ319" s="54">
        <v>35347</v>
      </c>
      <c r="BA319" s="54">
        <v>36407</v>
      </c>
      <c r="BB319" s="54">
        <v>37499</v>
      </c>
      <c r="BC319" s="54">
        <v>38623</v>
      </c>
      <c r="BD319" s="54">
        <v>39782</v>
      </c>
      <c r="BE319" s="54">
        <v>40975</v>
      </c>
      <c r="BF319" s="54">
        <v>42204</v>
      </c>
      <c r="BG319" s="54">
        <v>43469</v>
      </c>
      <c r="BH319" s="54">
        <v>44773</v>
      </c>
      <c r="BI319" s="54">
        <v>46115</v>
      </c>
      <c r="BJ319" s="54">
        <v>47498</v>
      </c>
      <c r="BK319" s="54">
        <v>48922</v>
      </c>
      <c r="BL319" s="54">
        <v>50389</v>
      </c>
      <c r="BM319" s="54">
        <v>51899</v>
      </c>
      <c r="BN319" s="54">
        <v>53455</v>
      </c>
      <c r="BO319" s="54">
        <v>55058</v>
      </c>
      <c r="BP319" s="54">
        <v>56708</v>
      </c>
      <c r="BQ319" s="54">
        <v>58407</v>
      </c>
      <c r="BR319" s="54">
        <v>60157</v>
      </c>
      <c r="BS319" s="54">
        <v>61960</v>
      </c>
      <c r="BT319" s="54">
        <v>63816</v>
      </c>
      <c r="BU319" s="54">
        <v>65728</v>
      </c>
      <c r="BV319" s="54">
        <v>67696</v>
      </c>
      <c r="BW319" s="54">
        <v>69724</v>
      </c>
      <c r="BX319" s="54">
        <v>71811</v>
      </c>
      <c r="BY319" s="54">
        <v>73961</v>
      </c>
      <c r="BZ319" s="54">
        <v>76174</v>
      </c>
      <c r="CA319" s="54">
        <v>78454</v>
      </c>
      <c r="CB319" s="54">
        <v>80801</v>
      </c>
      <c r="CC319" s="54">
        <v>83218</v>
      </c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</row>
    <row r="320" spans="1:106">
      <c r="A320" s="54">
        <v>26</v>
      </c>
      <c r="B320" s="54">
        <v>218</v>
      </c>
      <c r="C320" s="54">
        <v>508</v>
      </c>
      <c r="D320" s="54">
        <v>992</v>
      </c>
      <c r="E320" s="54">
        <v>2102</v>
      </c>
      <c r="F320" s="54">
        <v>3294</v>
      </c>
      <c r="G320" s="54">
        <v>4572</v>
      </c>
      <c r="H320" s="54">
        <v>5939</v>
      </c>
      <c r="I320" s="54">
        <v>7398</v>
      </c>
      <c r="J320" s="54">
        <v>8952</v>
      </c>
      <c r="K320" s="54">
        <v>10606</v>
      </c>
      <c r="L320" s="54">
        <v>10913</v>
      </c>
      <c r="M320" s="54">
        <v>11230</v>
      </c>
      <c r="N320" s="54">
        <v>11556</v>
      </c>
      <c r="O320" s="54">
        <v>11893</v>
      </c>
      <c r="P320" s="54">
        <v>12239</v>
      </c>
      <c r="Q320" s="54">
        <v>12601</v>
      </c>
      <c r="R320" s="54">
        <v>12974</v>
      </c>
      <c r="S320" s="54">
        <v>13360</v>
      </c>
      <c r="T320" s="54">
        <v>13758</v>
      </c>
      <c r="U320" s="54">
        <v>14169</v>
      </c>
      <c r="V320" s="54">
        <v>14592</v>
      </c>
      <c r="W320" s="54">
        <v>15028</v>
      </c>
      <c r="X320" s="54">
        <v>15478</v>
      </c>
      <c r="Y320" s="54">
        <v>15940</v>
      </c>
      <c r="Z320" s="54">
        <v>16417</v>
      </c>
      <c r="AA320" s="54">
        <v>16908</v>
      </c>
      <c r="AB320" s="54">
        <v>17413</v>
      </c>
      <c r="AC320" s="54">
        <v>17934</v>
      </c>
      <c r="AD320" s="54">
        <v>18470</v>
      </c>
      <c r="AE320" s="54">
        <v>19023</v>
      </c>
      <c r="AF320" s="54">
        <v>19592</v>
      </c>
      <c r="AG320" s="54">
        <v>20178</v>
      </c>
      <c r="AH320" s="54">
        <v>20782</v>
      </c>
      <c r="AI320" s="54">
        <v>21404</v>
      </c>
      <c r="AJ320" s="54">
        <v>22044</v>
      </c>
      <c r="AK320" s="54">
        <v>22704</v>
      </c>
      <c r="AL320" s="54">
        <v>23383</v>
      </c>
      <c r="AM320" s="54">
        <v>24083</v>
      </c>
      <c r="AN320" s="54">
        <v>24804</v>
      </c>
      <c r="AO320" s="54">
        <v>25546</v>
      </c>
      <c r="AP320" s="54">
        <v>26311</v>
      </c>
      <c r="AQ320" s="54">
        <v>27099</v>
      </c>
      <c r="AR320" s="54">
        <v>27910</v>
      </c>
      <c r="AS320" s="54">
        <v>28746</v>
      </c>
      <c r="AT320" s="54">
        <v>29606</v>
      </c>
      <c r="AU320" s="54">
        <v>30493</v>
      </c>
      <c r="AV320" s="54">
        <v>31406</v>
      </c>
      <c r="AW320" s="54">
        <v>32346</v>
      </c>
      <c r="AX320" s="54">
        <v>33315</v>
      </c>
      <c r="AY320" s="54">
        <v>34314</v>
      </c>
      <c r="AZ320" s="54">
        <v>35343</v>
      </c>
      <c r="BA320" s="54">
        <v>36403</v>
      </c>
      <c r="BB320" s="54">
        <v>37495</v>
      </c>
      <c r="BC320" s="54">
        <v>38620</v>
      </c>
      <c r="BD320" s="54">
        <v>39778</v>
      </c>
      <c r="BE320" s="54">
        <v>40971</v>
      </c>
      <c r="BF320" s="54">
        <v>42199</v>
      </c>
      <c r="BG320" s="54">
        <v>43465</v>
      </c>
      <c r="BH320" s="54">
        <v>44768</v>
      </c>
      <c r="BI320" s="54">
        <v>46110</v>
      </c>
      <c r="BJ320" s="54">
        <v>47493</v>
      </c>
      <c r="BK320" s="54">
        <v>48917</v>
      </c>
      <c r="BL320" s="54">
        <v>50383</v>
      </c>
      <c r="BM320" s="54">
        <v>51894</v>
      </c>
      <c r="BN320" s="54">
        <v>53449</v>
      </c>
      <c r="BO320" s="54">
        <v>55051</v>
      </c>
      <c r="BP320" s="54">
        <v>56701</v>
      </c>
      <c r="BQ320" s="54">
        <v>58400</v>
      </c>
      <c r="BR320" s="54">
        <v>60150</v>
      </c>
      <c r="BS320" s="54">
        <v>61952</v>
      </c>
      <c r="BT320" s="54">
        <v>63807</v>
      </c>
      <c r="BU320" s="54">
        <v>65719</v>
      </c>
      <c r="BV320" s="54">
        <v>67687</v>
      </c>
      <c r="BW320" s="54">
        <v>69713</v>
      </c>
      <c r="BX320" s="54">
        <v>71800</v>
      </c>
      <c r="BY320" s="54">
        <v>73949</v>
      </c>
      <c r="BZ320" s="54">
        <v>76162</v>
      </c>
      <c r="CA320" s="54">
        <v>78440</v>
      </c>
      <c r="CB320" s="54">
        <v>80787</v>
      </c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</row>
    <row r="321" spans="1:106">
      <c r="A321" s="54">
        <v>27</v>
      </c>
      <c r="B321" s="54">
        <v>218</v>
      </c>
      <c r="C321" s="54">
        <v>507</v>
      </c>
      <c r="D321" s="54">
        <v>991</v>
      </c>
      <c r="E321" s="54">
        <v>2102</v>
      </c>
      <c r="F321" s="54">
        <v>3294</v>
      </c>
      <c r="G321" s="54">
        <v>4572</v>
      </c>
      <c r="H321" s="54">
        <v>5938</v>
      </c>
      <c r="I321" s="54">
        <v>7396</v>
      </c>
      <c r="J321" s="54">
        <v>8950</v>
      </c>
      <c r="K321" s="54">
        <v>10603</v>
      </c>
      <c r="L321" s="54">
        <v>10910</v>
      </c>
      <c r="M321" s="54">
        <v>11226</v>
      </c>
      <c r="N321" s="54">
        <v>11552</v>
      </c>
      <c r="O321" s="54">
        <v>11888</v>
      </c>
      <c r="P321" s="54">
        <v>12238</v>
      </c>
      <c r="Q321" s="54">
        <v>12600</v>
      </c>
      <c r="R321" s="54">
        <v>12973</v>
      </c>
      <c r="S321" s="54">
        <v>13358</v>
      </c>
      <c r="T321" s="54">
        <v>13756</v>
      </c>
      <c r="U321" s="54">
        <v>14166</v>
      </c>
      <c r="V321" s="54">
        <v>14590</v>
      </c>
      <c r="W321" s="54">
        <v>15026</v>
      </c>
      <c r="X321" s="54">
        <v>15475</v>
      </c>
      <c r="Y321" s="54">
        <v>15938</v>
      </c>
      <c r="Z321" s="54">
        <v>16414</v>
      </c>
      <c r="AA321" s="54">
        <v>16905</v>
      </c>
      <c r="AB321" s="54">
        <v>17411</v>
      </c>
      <c r="AC321" s="54">
        <v>17931</v>
      </c>
      <c r="AD321" s="54">
        <v>18468</v>
      </c>
      <c r="AE321" s="54">
        <v>19020</v>
      </c>
      <c r="AF321" s="54">
        <v>19589</v>
      </c>
      <c r="AG321" s="54">
        <v>20175</v>
      </c>
      <c r="AH321" s="54">
        <v>20778</v>
      </c>
      <c r="AI321" s="54">
        <v>21400</v>
      </c>
      <c r="AJ321" s="54">
        <v>22041</v>
      </c>
      <c r="AK321" s="54">
        <v>22700</v>
      </c>
      <c r="AL321" s="54">
        <v>23379</v>
      </c>
      <c r="AM321" s="54">
        <v>24079</v>
      </c>
      <c r="AN321" s="54">
        <v>24800</v>
      </c>
      <c r="AO321" s="54">
        <v>25542</v>
      </c>
      <c r="AP321" s="54">
        <v>26307</v>
      </c>
      <c r="AQ321" s="54">
        <v>27094</v>
      </c>
      <c r="AR321" s="54">
        <v>27905</v>
      </c>
      <c r="AS321" s="54">
        <v>28741</v>
      </c>
      <c r="AT321" s="54">
        <v>29601</v>
      </c>
      <c r="AU321" s="54">
        <v>30488</v>
      </c>
      <c r="AV321" s="54">
        <v>31401</v>
      </c>
      <c r="AW321" s="54">
        <v>32341</v>
      </c>
      <c r="AX321" s="54">
        <v>33311</v>
      </c>
      <c r="AY321" s="54">
        <v>34310</v>
      </c>
      <c r="AZ321" s="54">
        <v>35339</v>
      </c>
      <c r="BA321" s="54">
        <v>36399</v>
      </c>
      <c r="BB321" s="54">
        <v>37490</v>
      </c>
      <c r="BC321" s="54">
        <v>38615</v>
      </c>
      <c r="BD321" s="54">
        <v>39773</v>
      </c>
      <c r="BE321" s="54">
        <v>40966</v>
      </c>
      <c r="BF321" s="54">
        <v>42194</v>
      </c>
      <c r="BG321" s="54">
        <v>43459</v>
      </c>
      <c r="BH321" s="54">
        <v>44762</v>
      </c>
      <c r="BI321" s="54">
        <v>46104</v>
      </c>
      <c r="BJ321" s="54">
        <v>47487</v>
      </c>
      <c r="BK321" s="54">
        <v>48910</v>
      </c>
      <c r="BL321" s="54">
        <v>50376</v>
      </c>
      <c r="BM321" s="54">
        <v>51886</v>
      </c>
      <c r="BN321" s="54">
        <v>53442</v>
      </c>
      <c r="BO321" s="54">
        <v>55043</v>
      </c>
      <c r="BP321" s="54">
        <v>56693</v>
      </c>
      <c r="BQ321" s="54">
        <v>58391</v>
      </c>
      <c r="BR321" s="54">
        <v>60141</v>
      </c>
      <c r="BS321" s="54">
        <v>61942</v>
      </c>
      <c r="BT321" s="54">
        <v>63797</v>
      </c>
      <c r="BU321" s="54">
        <v>65708</v>
      </c>
      <c r="BV321" s="54">
        <v>67675</v>
      </c>
      <c r="BW321" s="54">
        <v>69701</v>
      </c>
      <c r="BX321" s="54">
        <v>71787</v>
      </c>
      <c r="BY321" s="54">
        <v>73935</v>
      </c>
      <c r="BZ321" s="54">
        <v>76147</v>
      </c>
      <c r="CA321" s="54">
        <v>78425</v>
      </c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</row>
    <row r="322" spans="1:106">
      <c r="A322" s="54">
        <v>28</v>
      </c>
      <c r="B322" s="54">
        <v>218</v>
      </c>
      <c r="C322" s="54">
        <v>507</v>
      </c>
      <c r="D322" s="54">
        <v>991</v>
      </c>
      <c r="E322" s="54">
        <v>2101</v>
      </c>
      <c r="F322" s="54">
        <v>3293</v>
      </c>
      <c r="G322" s="54">
        <v>4571</v>
      </c>
      <c r="H322" s="54">
        <v>5937</v>
      </c>
      <c r="I322" s="54">
        <v>7394</v>
      </c>
      <c r="J322" s="54">
        <v>8948</v>
      </c>
      <c r="K322" s="54">
        <v>10600</v>
      </c>
      <c r="L322" s="54">
        <v>10907</v>
      </c>
      <c r="M322" s="54">
        <v>11222</v>
      </c>
      <c r="N322" s="54">
        <v>11547</v>
      </c>
      <c r="O322" s="54">
        <v>11887</v>
      </c>
      <c r="P322" s="54">
        <v>12237</v>
      </c>
      <c r="Q322" s="54">
        <v>12598</v>
      </c>
      <c r="R322" s="54">
        <v>12971</v>
      </c>
      <c r="S322" s="54">
        <v>13355</v>
      </c>
      <c r="T322" s="54">
        <v>13753</v>
      </c>
      <c r="U322" s="54">
        <v>14164</v>
      </c>
      <c r="V322" s="54">
        <v>14587</v>
      </c>
      <c r="W322" s="54">
        <v>15023</v>
      </c>
      <c r="X322" s="54">
        <v>15472</v>
      </c>
      <c r="Y322" s="54">
        <v>15935</v>
      </c>
      <c r="Z322" s="54">
        <v>16411</v>
      </c>
      <c r="AA322" s="54">
        <v>16902</v>
      </c>
      <c r="AB322" s="54">
        <v>17407</v>
      </c>
      <c r="AC322" s="54">
        <v>17928</v>
      </c>
      <c r="AD322" s="54">
        <v>18464</v>
      </c>
      <c r="AE322" s="54">
        <v>19016</v>
      </c>
      <c r="AF322" s="54">
        <v>19585</v>
      </c>
      <c r="AG322" s="54">
        <v>20171</v>
      </c>
      <c r="AH322" s="54">
        <v>20775</v>
      </c>
      <c r="AI322" s="54">
        <v>21396</v>
      </c>
      <c r="AJ322" s="54">
        <v>22036</v>
      </c>
      <c r="AK322" s="54">
        <v>22696</v>
      </c>
      <c r="AL322" s="54">
        <v>23375</v>
      </c>
      <c r="AM322" s="54">
        <v>24075</v>
      </c>
      <c r="AN322" s="54">
        <v>24795</v>
      </c>
      <c r="AO322" s="54">
        <v>25537</v>
      </c>
      <c r="AP322" s="54">
        <v>26302</v>
      </c>
      <c r="AQ322" s="54">
        <v>27089</v>
      </c>
      <c r="AR322" s="54">
        <v>27900</v>
      </c>
      <c r="AS322" s="54">
        <v>28735</v>
      </c>
      <c r="AT322" s="54">
        <v>29596</v>
      </c>
      <c r="AU322" s="54">
        <v>30482</v>
      </c>
      <c r="AV322" s="54">
        <v>31394</v>
      </c>
      <c r="AW322" s="54">
        <v>32336</v>
      </c>
      <c r="AX322" s="54">
        <v>33306</v>
      </c>
      <c r="AY322" s="54">
        <v>34305</v>
      </c>
      <c r="AZ322" s="54">
        <v>35334</v>
      </c>
      <c r="BA322" s="54">
        <v>36394</v>
      </c>
      <c r="BB322" s="54">
        <v>37485</v>
      </c>
      <c r="BC322" s="54">
        <v>38609</v>
      </c>
      <c r="BD322" s="54">
        <v>39767</v>
      </c>
      <c r="BE322" s="54">
        <v>40959</v>
      </c>
      <c r="BF322" s="54">
        <v>42188</v>
      </c>
      <c r="BG322" s="54">
        <v>43453</v>
      </c>
      <c r="BH322" s="54">
        <v>44755</v>
      </c>
      <c r="BI322" s="54">
        <v>46097</v>
      </c>
      <c r="BJ322" s="54">
        <v>47479</v>
      </c>
      <c r="BK322" s="54">
        <v>48902</v>
      </c>
      <c r="BL322" s="54">
        <v>50368</v>
      </c>
      <c r="BM322" s="54">
        <v>51878</v>
      </c>
      <c r="BN322" s="54">
        <v>53433</v>
      </c>
      <c r="BO322" s="54">
        <v>55034</v>
      </c>
      <c r="BP322" s="54">
        <v>56683</v>
      </c>
      <c r="BQ322" s="54">
        <v>58381</v>
      </c>
      <c r="BR322" s="54">
        <v>60130</v>
      </c>
      <c r="BS322" s="54">
        <v>61931</v>
      </c>
      <c r="BT322" s="54">
        <v>63785</v>
      </c>
      <c r="BU322" s="54">
        <v>65695</v>
      </c>
      <c r="BV322" s="54">
        <v>67662</v>
      </c>
      <c r="BW322" s="54">
        <v>69687</v>
      </c>
      <c r="BX322" s="54">
        <v>71772</v>
      </c>
      <c r="BY322" s="54">
        <v>73919</v>
      </c>
      <c r="BZ322" s="54">
        <v>76130</v>
      </c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</row>
    <row r="323" spans="1:106">
      <c r="A323" s="54">
        <v>29</v>
      </c>
      <c r="B323" s="54">
        <v>218</v>
      </c>
      <c r="C323" s="54">
        <v>507</v>
      </c>
      <c r="D323" s="54">
        <v>991</v>
      </c>
      <c r="E323" s="54">
        <v>2101</v>
      </c>
      <c r="F323" s="54">
        <v>3293</v>
      </c>
      <c r="G323" s="54">
        <v>4570</v>
      </c>
      <c r="H323" s="54">
        <v>5935</v>
      </c>
      <c r="I323" s="54">
        <v>7393</v>
      </c>
      <c r="J323" s="54">
        <v>8945</v>
      </c>
      <c r="K323" s="54">
        <v>10597</v>
      </c>
      <c r="L323" s="54">
        <v>10903</v>
      </c>
      <c r="M323" s="54">
        <v>11218</v>
      </c>
      <c r="N323" s="54">
        <v>11546</v>
      </c>
      <c r="O323" s="54">
        <v>11885</v>
      </c>
      <c r="P323" s="54">
        <v>12235</v>
      </c>
      <c r="Q323" s="54">
        <v>12596</v>
      </c>
      <c r="R323" s="54">
        <v>12968</v>
      </c>
      <c r="S323" s="54">
        <v>13353</v>
      </c>
      <c r="T323" s="54">
        <v>13750</v>
      </c>
      <c r="U323" s="54">
        <v>14161</v>
      </c>
      <c r="V323" s="54">
        <v>14584</v>
      </c>
      <c r="W323" s="54">
        <v>15020</v>
      </c>
      <c r="X323" s="54">
        <v>15469</v>
      </c>
      <c r="Y323" s="54">
        <v>15931</v>
      </c>
      <c r="Z323" s="54">
        <v>16408</v>
      </c>
      <c r="AA323" s="54">
        <v>16898</v>
      </c>
      <c r="AB323" s="54">
        <v>17403</v>
      </c>
      <c r="AC323" s="54">
        <v>17924</v>
      </c>
      <c r="AD323" s="54">
        <v>18460</v>
      </c>
      <c r="AE323" s="54">
        <v>19012</v>
      </c>
      <c r="AF323" s="54">
        <v>19581</v>
      </c>
      <c r="AG323" s="54">
        <v>20167</v>
      </c>
      <c r="AH323" s="54">
        <v>20770</v>
      </c>
      <c r="AI323" s="54">
        <v>21392</v>
      </c>
      <c r="AJ323" s="54">
        <v>22032</v>
      </c>
      <c r="AK323" s="54">
        <v>22691</v>
      </c>
      <c r="AL323" s="54">
        <v>23370</v>
      </c>
      <c r="AM323" s="54">
        <v>24069</v>
      </c>
      <c r="AN323" s="54">
        <v>24790</v>
      </c>
      <c r="AO323" s="54">
        <v>25532</v>
      </c>
      <c r="AP323" s="54">
        <v>26296</v>
      </c>
      <c r="AQ323" s="54">
        <v>27083</v>
      </c>
      <c r="AR323" s="54">
        <v>27894</v>
      </c>
      <c r="AS323" s="54">
        <v>28729</v>
      </c>
      <c r="AT323" s="54">
        <v>29589</v>
      </c>
      <c r="AU323" s="54">
        <v>30475</v>
      </c>
      <c r="AV323" s="54">
        <v>31389</v>
      </c>
      <c r="AW323" s="54">
        <v>32331</v>
      </c>
      <c r="AX323" s="54">
        <v>33300</v>
      </c>
      <c r="AY323" s="54">
        <v>34299</v>
      </c>
      <c r="AZ323" s="54">
        <v>35328</v>
      </c>
      <c r="BA323" s="54">
        <v>36387</v>
      </c>
      <c r="BB323" s="54">
        <v>37478</v>
      </c>
      <c r="BC323" s="54">
        <v>38602</v>
      </c>
      <c r="BD323" s="54">
        <v>39760</v>
      </c>
      <c r="BE323" s="54">
        <v>40952</v>
      </c>
      <c r="BF323" s="54">
        <v>42180</v>
      </c>
      <c r="BG323" s="54">
        <v>43445</v>
      </c>
      <c r="BH323" s="54">
        <v>44747</v>
      </c>
      <c r="BI323" s="54">
        <v>46089</v>
      </c>
      <c r="BJ323" s="54">
        <v>47470</v>
      </c>
      <c r="BK323" s="54">
        <v>48893</v>
      </c>
      <c r="BL323" s="54">
        <v>50359</v>
      </c>
      <c r="BM323" s="54">
        <v>51868</v>
      </c>
      <c r="BN323" s="54">
        <v>53422</v>
      </c>
      <c r="BO323" s="54">
        <v>55023</v>
      </c>
      <c r="BP323" s="54">
        <v>56671</v>
      </c>
      <c r="BQ323" s="54">
        <v>58369</v>
      </c>
      <c r="BR323" s="54">
        <v>60117</v>
      </c>
      <c r="BS323" s="54">
        <v>61917</v>
      </c>
      <c r="BT323" s="54">
        <v>63771</v>
      </c>
      <c r="BU323" s="54">
        <v>65680</v>
      </c>
      <c r="BV323" s="54">
        <v>67646</v>
      </c>
      <c r="BW323" s="54">
        <v>69670</v>
      </c>
      <c r="BX323" s="54">
        <v>71754</v>
      </c>
      <c r="BY323" s="54">
        <v>73901</v>
      </c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</row>
    <row r="324" spans="1:106">
      <c r="A324" s="54">
        <v>30</v>
      </c>
      <c r="B324" s="54">
        <v>218</v>
      </c>
      <c r="C324" s="54">
        <v>507</v>
      </c>
      <c r="D324" s="54">
        <v>991</v>
      </c>
      <c r="E324" s="54">
        <v>2100</v>
      </c>
      <c r="F324" s="54">
        <v>3292</v>
      </c>
      <c r="G324" s="54">
        <v>4569</v>
      </c>
      <c r="H324" s="54">
        <v>5934</v>
      </c>
      <c r="I324" s="54">
        <v>7391</v>
      </c>
      <c r="J324" s="54">
        <v>8943</v>
      </c>
      <c r="K324" s="54">
        <v>10594</v>
      </c>
      <c r="L324" s="54">
        <v>10899</v>
      </c>
      <c r="M324" s="54">
        <v>11217</v>
      </c>
      <c r="N324" s="54">
        <v>11545</v>
      </c>
      <c r="O324" s="54">
        <v>11884</v>
      </c>
      <c r="P324" s="54">
        <v>12233</v>
      </c>
      <c r="Q324" s="54">
        <v>12594</v>
      </c>
      <c r="R324" s="54">
        <v>12965</v>
      </c>
      <c r="S324" s="54">
        <v>13350</v>
      </c>
      <c r="T324" s="54">
        <v>13747</v>
      </c>
      <c r="U324" s="54">
        <v>14157</v>
      </c>
      <c r="V324" s="54">
        <v>14580</v>
      </c>
      <c r="W324" s="54">
        <v>15016</v>
      </c>
      <c r="X324" s="54">
        <v>15465</v>
      </c>
      <c r="Y324" s="54">
        <v>15927</v>
      </c>
      <c r="Z324" s="54">
        <v>16403</v>
      </c>
      <c r="AA324" s="54">
        <v>16894</v>
      </c>
      <c r="AB324" s="54">
        <v>17399</v>
      </c>
      <c r="AC324" s="54">
        <v>17919</v>
      </c>
      <c r="AD324" s="54">
        <v>18455</v>
      </c>
      <c r="AE324" s="54">
        <v>19007</v>
      </c>
      <c r="AF324" s="54">
        <v>19576</v>
      </c>
      <c r="AG324" s="54">
        <v>20162</v>
      </c>
      <c r="AH324" s="54">
        <v>20765</v>
      </c>
      <c r="AI324" s="54">
        <v>21386</v>
      </c>
      <c r="AJ324" s="54">
        <v>22026</v>
      </c>
      <c r="AK324" s="54">
        <v>22685</v>
      </c>
      <c r="AL324" s="54">
        <v>23364</v>
      </c>
      <c r="AM324" s="54">
        <v>24063</v>
      </c>
      <c r="AN324" s="54">
        <v>24784</v>
      </c>
      <c r="AO324" s="54">
        <v>25525</v>
      </c>
      <c r="AP324" s="54">
        <v>26289</v>
      </c>
      <c r="AQ324" s="54">
        <v>27076</v>
      </c>
      <c r="AR324" s="54">
        <v>27887</v>
      </c>
      <c r="AS324" s="54">
        <v>28722</v>
      </c>
      <c r="AT324" s="54">
        <v>29582</v>
      </c>
      <c r="AU324" s="54">
        <v>30469</v>
      </c>
      <c r="AV324" s="54">
        <v>31383</v>
      </c>
      <c r="AW324" s="54">
        <v>32324</v>
      </c>
      <c r="AX324" s="54">
        <v>33294</v>
      </c>
      <c r="AY324" s="54">
        <v>34292</v>
      </c>
      <c r="AZ324" s="54">
        <v>35320</v>
      </c>
      <c r="BA324" s="54">
        <v>36380</v>
      </c>
      <c r="BB324" s="54">
        <v>37471</v>
      </c>
      <c r="BC324" s="54">
        <v>38594</v>
      </c>
      <c r="BD324" s="54">
        <v>39752</v>
      </c>
      <c r="BE324" s="54">
        <v>40943</v>
      </c>
      <c r="BF324" s="54">
        <v>42171</v>
      </c>
      <c r="BG324" s="54">
        <v>43435</v>
      </c>
      <c r="BH324" s="54">
        <v>44738</v>
      </c>
      <c r="BI324" s="54">
        <v>46079</v>
      </c>
      <c r="BJ324" s="54">
        <v>47460</v>
      </c>
      <c r="BK324" s="54">
        <v>48882</v>
      </c>
      <c r="BL324" s="54">
        <v>50347</v>
      </c>
      <c r="BM324" s="54">
        <v>51856</v>
      </c>
      <c r="BN324" s="54">
        <v>53410</v>
      </c>
      <c r="BO324" s="54">
        <v>55010</v>
      </c>
      <c r="BP324" s="54">
        <v>56658</v>
      </c>
      <c r="BQ324" s="54">
        <v>58355</v>
      </c>
      <c r="BR324" s="54">
        <v>60102</v>
      </c>
      <c r="BS324" s="54">
        <v>61901</v>
      </c>
      <c r="BT324" s="54">
        <v>63755</v>
      </c>
      <c r="BU324" s="54">
        <v>65663</v>
      </c>
      <c r="BV324" s="54">
        <v>67628</v>
      </c>
      <c r="BW324" s="54">
        <v>69651</v>
      </c>
      <c r="BX324" s="54">
        <v>71734</v>
      </c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</row>
    <row r="325" spans="1:106">
      <c r="A325" s="54">
        <v>31</v>
      </c>
      <c r="B325" s="54">
        <v>218</v>
      </c>
      <c r="C325" s="54">
        <v>507</v>
      </c>
      <c r="D325" s="54">
        <v>990</v>
      </c>
      <c r="E325" s="54">
        <v>2100</v>
      </c>
      <c r="F325" s="54">
        <v>3291</v>
      </c>
      <c r="G325" s="54">
        <v>4567</v>
      </c>
      <c r="H325" s="54">
        <v>5932</v>
      </c>
      <c r="I325" s="54">
        <v>7388</v>
      </c>
      <c r="J325" s="54">
        <v>8940</v>
      </c>
      <c r="K325" s="54">
        <v>10590</v>
      </c>
      <c r="L325" s="54">
        <v>10899</v>
      </c>
      <c r="M325" s="54">
        <v>11217</v>
      </c>
      <c r="N325" s="54">
        <v>11544</v>
      </c>
      <c r="O325" s="54">
        <v>11882</v>
      </c>
      <c r="P325" s="54">
        <v>12231</v>
      </c>
      <c r="Q325" s="54">
        <v>12591</v>
      </c>
      <c r="R325" s="54">
        <v>12962</v>
      </c>
      <c r="S325" s="54">
        <v>13346</v>
      </c>
      <c r="T325" s="54">
        <v>13743</v>
      </c>
      <c r="U325" s="54">
        <v>14153</v>
      </c>
      <c r="V325" s="54">
        <v>14576</v>
      </c>
      <c r="W325" s="54">
        <v>15012</v>
      </c>
      <c r="X325" s="54">
        <v>15461</v>
      </c>
      <c r="Y325" s="54">
        <v>15923</v>
      </c>
      <c r="Z325" s="54">
        <v>16399</v>
      </c>
      <c r="AA325" s="54">
        <v>16889</v>
      </c>
      <c r="AB325" s="54">
        <v>17394</v>
      </c>
      <c r="AC325" s="54">
        <v>17914</v>
      </c>
      <c r="AD325" s="54">
        <v>18450</v>
      </c>
      <c r="AE325" s="54">
        <v>19002</v>
      </c>
      <c r="AF325" s="54">
        <v>19570</v>
      </c>
      <c r="AG325" s="54">
        <v>20156</v>
      </c>
      <c r="AH325" s="54">
        <v>20759</v>
      </c>
      <c r="AI325" s="54">
        <v>21380</v>
      </c>
      <c r="AJ325" s="54">
        <v>22020</v>
      </c>
      <c r="AK325" s="54">
        <v>22679</v>
      </c>
      <c r="AL325" s="54">
        <v>23357</v>
      </c>
      <c r="AM325" s="54">
        <v>24056</v>
      </c>
      <c r="AN325" s="54">
        <v>24776</v>
      </c>
      <c r="AO325" s="54">
        <v>25518</v>
      </c>
      <c r="AP325" s="54">
        <v>26282</v>
      </c>
      <c r="AQ325" s="54">
        <v>27069</v>
      </c>
      <c r="AR325" s="54">
        <v>27879</v>
      </c>
      <c r="AS325" s="54">
        <v>28713</v>
      </c>
      <c r="AT325" s="54">
        <v>29575</v>
      </c>
      <c r="AU325" s="54">
        <v>30462</v>
      </c>
      <c r="AV325" s="54">
        <v>31375</v>
      </c>
      <c r="AW325" s="54">
        <v>32316</v>
      </c>
      <c r="AX325" s="54">
        <v>33286</v>
      </c>
      <c r="AY325" s="54">
        <v>34284</v>
      </c>
      <c r="AZ325" s="54">
        <v>35312</v>
      </c>
      <c r="BA325" s="54">
        <v>36371</v>
      </c>
      <c r="BB325" s="54">
        <v>37462</v>
      </c>
      <c r="BC325" s="54">
        <v>38585</v>
      </c>
      <c r="BD325" s="54">
        <v>39742</v>
      </c>
      <c r="BE325" s="54">
        <v>40933</v>
      </c>
      <c r="BF325" s="54">
        <v>42161</v>
      </c>
      <c r="BG325" s="54">
        <v>43425</v>
      </c>
      <c r="BH325" s="54">
        <v>44726</v>
      </c>
      <c r="BI325" s="54">
        <v>46067</v>
      </c>
      <c r="BJ325" s="54">
        <v>47448</v>
      </c>
      <c r="BK325" s="54">
        <v>48870</v>
      </c>
      <c r="BL325" s="54">
        <v>50334</v>
      </c>
      <c r="BM325" s="54">
        <v>51842</v>
      </c>
      <c r="BN325" s="54">
        <v>53395</v>
      </c>
      <c r="BO325" s="54">
        <v>54995</v>
      </c>
      <c r="BP325" s="54">
        <v>56642</v>
      </c>
      <c r="BQ325" s="54">
        <v>58338</v>
      </c>
      <c r="BR325" s="54">
        <v>60085</v>
      </c>
      <c r="BS325" s="54">
        <v>61883</v>
      </c>
      <c r="BT325" s="54">
        <v>63736</v>
      </c>
      <c r="BU325" s="54">
        <v>65643</v>
      </c>
      <c r="BV325" s="54">
        <v>67607</v>
      </c>
      <c r="BW325" s="54">
        <v>69629</v>
      </c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</row>
    <row r="326" spans="1:106">
      <c r="A326" s="54">
        <v>32</v>
      </c>
      <c r="B326" s="54">
        <v>218</v>
      </c>
      <c r="C326" s="54">
        <v>507</v>
      </c>
      <c r="D326" s="54">
        <v>990</v>
      </c>
      <c r="E326" s="54">
        <v>2099</v>
      </c>
      <c r="F326" s="54">
        <v>3290</v>
      </c>
      <c r="G326" s="54">
        <v>4566</v>
      </c>
      <c r="H326" s="54">
        <v>5930</v>
      </c>
      <c r="I326" s="54">
        <v>7386</v>
      </c>
      <c r="J326" s="54">
        <v>8937</v>
      </c>
      <c r="K326" s="54">
        <v>10591</v>
      </c>
      <c r="L326" s="54">
        <v>10898</v>
      </c>
      <c r="M326" s="54">
        <v>11216</v>
      </c>
      <c r="N326" s="54">
        <v>11543</v>
      </c>
      <c r="O326" s="54">
        <v>11880</v>
      </c>
      <c r="P326" s="54">
        <v>12228</v>
      </c>
      <c r="Q326" s="54">
        <v>12588</v>
      </c>
      <c r="R326" s="54">
        <v>12959</v>
      </c>
      <c r="S326" s="54">
        <v>13342</v>
      </c>
      <c r="T326" s="54">
        <v>13738</v>
      </c>
      <c r="U326" s="54">
        <v>14149</v>
      </c>
      <c r="V326" s="54">
        <v>14571</v>
      </c>
      <c r="W326" s="54">
        <v>15007</v>
      </c>
      <c r="X326" s="54">
        <v>15456</v>
      </c>
      <c r="Y326" s="54">
        <v>15918</v>
      </c>
      <c r="Z326" s="54">
        <v>16393</v>
      </c>
      <c r="AA326" s="54">
        <v>16884</v>
      </c>
      <c r="AB326" s="54">
        <v>17389</v>
      </c>
      <c r="AC326" s="54">
        <v>17909</v>
      </c>
      <c r="AD326" s="54">
        <v>18444</v>
      </c>
      <c r="AE326" s="54">
        <v>18996</v>
      </c>
      <c r="AF326" s="54">
        <v>19564</v>
      </c>
      <c r="AG326" s="54">
        <v>20149</v>
      </c>
      <c r="AH326" s="54">
        <v>20752</v>
      </c>
      <c r="AI326" s="54">
        <v>21373</v>
      </c>
      <c r="AJ326" s="54">
        <v>22013</v>
      </c>
      <c r="AK326" s="54">
        <v>22671</v>
      </c>
      <c r="AL326" s="54">
        <v>23350</v>
      </c>
      <c r="AM326" s="54">
        <v>24049</v>
      </c>
      <c r="AN326" s="54">
        <v>24768</v>
      </c>
      <c r="AO326" s="54">
        <v>25510</v>
      </c>
      <c r="AP326" s="54">
        <v>26273</v>
      </c>
      <c r="AQ326" s="54">
        <v>27060</v>
      </c>
      <c r="AR326" s="54">
        <v>27870</v>
      </c>
      <c r="AS326" s="54">
        <v>28706</v>
      </c>
      <c r="AT326" s="54">
        <v>29567</v>
      </c>
      <c r="AU326" s="54">
        <v>30453</v>
      </c>
      <c r="AV326" s="54">
        <v>31367</v>
      </c>
      <c r="AW326" s="54">
        <v>32307</v>
      </c>
      <c r="AX326" s="54">
        <v>33276</v>
      </c>
      <c r="AY326" s="54">
        <v>34274</v>
      </c>
      <c r="AZ326" s="54">
        <v>35302</v>
      </c>
      <c r="BA326" s="54">
        <v>36361</v>
      </c>
      <c r="BB326" s="54">
        <v>37451</v>
      </c>
      <c r="BC326" s="54">
        <v>38574</v>
      </c>
      <c r="BD326" s="54">
        <v>39730</v>
      </c>
      <c r="BE326" s="54">
        <v>40922</v>
      </c>
      <c r="BF326" s="54">
        <v>42148</v>
      </c>
      <c r="BG326" s="54">
        <v>43412</v>
      </c>
      <c r="BH326" s="54">
        <v>44713</v>
      </c>
      <c r="BI326" s="54">
        <v>46053</v>
      </c>
      <c r="BJ326" s="54">
        <v>47433</v>
      </c>
      <c r="BK326" s="54">
        <v>48855</v>
      </c>
      <c r="BL326" s="54">
        <v>50319</v>
      </c>
      <c r="BM326" s="54">
        <v>51826</v>
      </c>
      <c r="BN326" s="54">
        <v>53379</v>
      </c>
      <c r="BO326" s="54">
        <v>54977</v>
      </c>
      <c r="BP326" s="54">
        <v>56624</v>
      </c>
      <c r="BQ326" s="54">
        <v>58319</v>
      </c>
      <c r="BR326" s="54">
        <v>60065</v>
      </c>
      <c r="BS326" s="54">
        <v>61863</v>
      </c>
      <c r="BT326" s="54">
        <v>63714</v>
      </c>
      <c r="BU326" s="54">
        <v>65620</v>
      </c>
      <c r="BV326" s="54">
        <v>67583</v>
      </c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</row>
    <row r="327" spans="1:106">
      <c r="A327" s="54">
        <v>33</v>
      </c>
      <c r="B327" s="54">
        <v>218</v>
      </c>
      <c r="C327" s="54">
        <v>507</v>
      </c>
      <c r="D327" s="54">
        <v>989</v>
      </c>
      <c r="E327" s="54">
        <v>2098</v>
      </c>
      <c r="F327" s="54">
        <v>3289</v>
      </c>
      <c r="G327" s="54">
        <v>4565</v>
      </c>
      <c r="H327" s="54">
        <v>5928</v>
      </c>
      <c r="I327" s="54">
        <v>7383</v>
      </c>
      <c r="J327" s="54">
        <v>8937</v>
      </c>
      <c r="K327" s="54">
        <v>10590</v>
      </c>
      <c r="L327" s="54">
        <v>10898</v>
      </c>
      <c r="M327" s="54">
        <v>11214</v>
      </c>
      <c r="N327" s="54">
        <v>11541</v>
      </c>
      <c r="O327" s="54">
        <v>11877</v>
      </c>
      <c r="P327" s="54">
        <v>12225</v>
      </c>
      <c r="Q327" s="54">
        <v>12583</v>
      </c>
      <c r="R327" s="54">
        <v>12954</v>
      </c>
      <c r="S327" s="54">
        <v>13337</v>
      </c>
      <c r="T327" s="54">
        <v>13733</v>
      </c>
      <c r="U327" s="54">
        <v>14143</v>
      </c>
      <c r="V327" s="54">
        <v>14565</v>
      </c>
      <c r="W327" s="54">
        <v>15001</v>
      </c>
      <c r="X327" s="54">
        <v>15449</v>
      </c>
      <c r="Y327" s="54">
        <v>15911</v>
      </c>
      <c r="Z327" s="54">
        <v>16387</v>
      </c>
      <c r="AA327" s="54">
        <v>16877</v>
      </c>
      <c r="AB327" s="54">
        <v>17381</v>
      </c>
      <c r="AC327" s="54">
        <v>17901</v>
      </c>
      <c r="AD327" s="54">
        <v>18437</v>
      </c>
      <c r="AE327" s="54">
        <v>18988</v>
      </c>
      <c r="AF327" s="54">
        <v>19556</v>
      </c>
      <c r="AG327" s="54">
        <v>20141</v>
      </c>
      <c r="AH327" s="54">
        <v>20744</v>
      </c>
      <c r="AI327" s="54">
        <v>21364</v>
      </c>
      <c r="AJ327" s="54">
        <v>22003</v>
      </c>
      <c r="AK327" s="54">
        <v>22662</v>
      </c>
      <c r="AL327" s="54">
        <v>23340</v>
      </c>
      <c r="AM327" s="54">
        <v>24039</v>
      </c>
      <c r="AN327" s="54">
        <v>24758</v>
      </c>
      <c r="AO327" s="54">
        <v>25499</v>
      </c>
      <c r="AP327" s="54">
        <v>26262</v>
      </c>
      <c r="AQ327" s="54">
        <v>27048</v>
      </c>
      <c r="AR327" s="54">
        <v>27860</v>
      </c>
      <c r="AS327" s="54">
        <v>28695</v>
      </c>
      <c r="AT327" s="54">
        <v>29556</v>
      </c>
      <c r="AU327" s="54">
        <v>30442</v>
      </c>
      <c r="AV327" s="54">
        <v>31355</v>
      </c>
      <c r="AW327" s="54">
        <v>32296</v>
      </c>
      <c r="AX327" s="54">
        <v>33264</v>
      </c>
      <c r="AY327" s="54">
        <v>34262</v>
      </c>
      <c r="AZ327" s="54">
        <v>35289</v>
      </c>
      <c r="BA327" s="54">
        <v>36347</v>
      </c>
      <c r="BB327" s="54">
        <v>37437</v>
      </c>
      <c r="BC327" s="54">
        <v>38560</v>
      </c>
      <c r="BD327" s="54">
        <v>39716</v>
      </c>
      <c r="BE327" s="54">
        <v>40906</v>
      </c>
      <c r="BF327" s="54">
        <v>42132</v>
      </c>
      <c r="BG327" s="54">
        <v>43395</v>
      </c>
      <c r="BH327" s="54">
        <v>44696</v>
      </c>
      <c r="BI327" s="54">
        <v>46035</v>
      </c>
      <c r="BJ327" s="54">
        <v>47415</v>
      </c>
      <c r="BK327" s="54">
        <v>48836</v>
      </c>
      <c r="BL327" s="54">
        <v>50299</v>
      </c>
      <c r="BM327" s="54">
        <v>51805</v>
      </c>
      <c r="BN327" s="54">
        <v>53357</v>
      </c>
      <c r="BO327" s="54">
        <v>54955</v>
      </c>
      <c r="BP327" s="54">
        <v>56600</v>
      </c>
      <c r="BQ327" s="54">
        <v>58295</v>
      </c>
      <c r="BR327" s="54">
        <v>60039</v>
      </c>
      <c r="BS327" s="54">
        <v>61836</v>
      </c>
      <c r="BT327" s="54">
        <v>63686</v>
      </c>
      <c r="BU327" s="54">
        <v>65591</v>
      </c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</row>
    <row r="328" spans="1:106">
      <c r="A328" s="54">
        <v>34</v>
      </c>
      <c r="B328" s="54">
        <v>218</v>
      </c>
      <c r="C328" s="54">
        <v>506</v>
      </c>
      <c r="D328" s="54">
        <v>989</v>
      </c>
      <c r="E328" s="54">
        <v>2098</v>
      </c>
      <c r="F328" s="54">
        <v>3288</v>
      </c>
      <c r="G328" s="54">
        <v>4563</v>
      </c>
      <c r="H328" s="54">
        <v>5926</v>
      </c>
      <c r="I328" s="54">
        <v>7384</v>
      </c>
      <c r="J328" s="54">
        <v>8937</v>
      </c>
      <c r="K328" s="54">
        <v>10590</v>
      </c>
      <c r="L328" s="54">
        <v>10896</v>
      </c>
      <c r="M328" s="54">
        <v>11212</v>
      </c>
      <c r="N328" s="54">
        <v>11538</v>
      </c>
      <c r="O328" s="54">
        <v>11874</v>
      </c>
      <c r="P328" s="54">
        <v>12220</v>
      </c>
      <c r="Q328" s="54">
        <v>12578</v>
      </c>
      <c r="R328" s="54">
        <v>12948</v>
      </c>
      <c r="S328" s="54">
        <v>13330</v>
      </c>
      <c r="T328" s="54">
        <v>13726</v>
      </c>
      <c r="U328" s="54">
        <v>14135</v>
      </c>
      <c r="V328" s="54">
        <v>14558</v>
      </c>
      <c r="W328" s="54">
        <v>14993</v>
      </c>
      <c r="X328" s="54">
        <v>15441</v>
      </c>
      <c r="Y328" s="54">
        <v>15903</v>
      </c>
      <c r="Z328" s="54">
        <v>16378</v>
      </c>
      <c r="AA328" s="54">
        <v>16868</v>
      </c>
      <c r="AB328" s="54">
        <v>17372</v>
      </c>
      <c r="AC328" s="54">
        <v>17892</v>
      </c>
      <c r="AD328" s="54">
        <v>18427</v>
      </c>
      <c r="AE328" s="54">
        <v>18978</v>
      </c>
      <c r="AF328" s="54">
        <v>19546</v>
      </c>
      <c r="AG328" s="54">
        <v>20131</v>
      </c>
      <c r="AH328" s="54">
        <v>20733</v>
      </c>
      <c r="AI328" s="54">
        <v>21353</v>
      </c>
      <c r="AJ328" s="54">
        <v>21992</v>
      </c>
      <c r="AK328" s="54">
        <v>22650</v>
      </c>
      <c r="AL328" s="54">
        <v>23328</v>
      </c>
      <c r="AM328" s="54">
        <v>24026</v>
      </c>
      <c r="AN328" s="54">
        <v>24745</v>
      </c>
      <c r="AO328" s="54">
        <v>25486</v>
      </c>
      <c r="AP328" s="54">
        <v>26249</v>
      </c>
      <c r="AQ328" s="54">
        <v>27036</v>
      </c>
      <c r="AR328" s="54">
        <v>27847</v>
      </c>
      <c r="AS328" s="54">
        <v>28682</v>
      </c>
      <c r="AT328" s="54">
        <v>29542</v>
      </c>
      <c r="AU328" s="54">
        <v>30428</v>
      </c>
      <c r="AV328" s="54">
        <v>31341</v>
      </c>
      <c r="AW328" s="54">
        <v>32281</v>
      </c>
      <c r="AX328" s="54">
        <v>33249</v>
      </c>
      <c r="AY328" s="54">
        <v>34246</v>
      </c>
      <c r="AZ328" s="54">
        <v>35273</v>
      </c>
      <c r="BA328" s="54">
        <v>36330</v>
      </c>
      <c r="BB328" s="54">
        <v>37419</v>
      </c>
      <c r="BC328" s="54">
        <v>38541</v>
      </c>
      <c r="BD328" s="54">
        <v>39697</v>
      </c>
      <c r="BE328" s="54">
        <v>40887</v>
      </c>
      <c r="BF328" s="54">
        <v>42112</v>
      </c>
      <c r="BG328" s="54">
        <v>43374</v>
      </c>
      <c r="BH328" s="54">
        <v>44674</v>
      </c>
      <c r="BI328" s="54">
        <v>46013</v>
      </c>
      <c r="BJ328" s="54">
        <v>47392</v>
      </c>
      <c r="BK328" s="54">
        <v>48812</v>
      </c>
      <c r="BL328" s="54">
        <v>50274</v>
      </c>
      <c r="BM328" s="54">
        <v>51779</v>
      </c>
      <c r="BN328" s="54">
        <v>53330</v>
      </c>
      <c r="BO328" s="54">
        <v>54927</v>
      </c>
      <c r="BP328" s="54">
        <v>56571</v>
      </c>
      <c r="BQ328" s="54">
        <v>58264</v>
      </c>
      <c r="BR328" s="54">
        <v>60008</v>
      </c>
      <c r="BS328" s="54">
        <v>61803</v>
      </c>
      <c r="BT328" s="54">
        <v>63652</v>
      </c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</row>
    <row r="329" spans="1:106">
      <c r="A329" s="54">
        <v>35</v>
      </c>
      <c r="B329" s="54">
        <v>217</v>
      </c>
      <c r="C329" s="54">
        <v>506</v>
      </c>
      <c r="D329" s="54">
        <v>989</v>
      </c>
      <c r="E329" s="54">
        <v>2097</v>
      </c>
      <c r="F329" s="54">
        <v>3287</v>
      </c>
      <c r="G329" s="54">
        <v>4561</v>
      </c>
      <c r="H329" s="54">
        <v>5926</v>
      </c>
      <c r="I329" s="54">
        <v>7384</v>
      </c>
      <c r="J329" s="54">
        <v>8936</v>
      </c>
      <c r="K329" s="54">
        <v>10588</v>
      </c>
      <c r="L329" s="54">
        <v>10894</v>
      </c>
      <c r="M329" s="54">
        <v>11209</v>
      </c>
      <c r="N329" s="54">
        <v>11534</v>
      </c>
      <c r="O329" s="54">
        <v>11869</v>
      </c>
      <c r="P329" s="54">
        <v>12214</v>
      </c>
      <c r="Q329" s="54">
        <v>12571</v>
      </c>
      <c r="R329" s="54">
        <v>12940</v>
      </c>
      <c r="S329" s="54">
        <v>13322</v>
      </c>
      <c r="T329" s="54">
        <v>13717</v>
      </c>
      <c r="U329" s="54">
        <v>14127</v>
      </c>
      <c r="V329" s="54">
        <v>14549</v>
      </c>
      <c r="W329" s="54">
        <v>14984</v>
      </c>
      <c r="X329" s="54">
        <v>15432</v>
      </c>
      <c r="Y329" s="54">
        <v>15893</v>
      </c>
      <c r="Z329" s="54">
        <v>16368</v>
      </c>
      <c r="AA329" s="54">
        <v>16857</v>
      </c>
      <c r="AB329" s="54">
        <v>17362</v>
      </c>
      <c r="AC329" s="54">
        <v>17881</v>
      </c>
      <c r="AD329" s="54">
        <v>18416</v>
      </c>
      <c r="AE329" s="54">
        <v>18966</v>
      </c>
      <c r="AF329" s="54">
        <v>19534</v>
      </c>
      <c r="AG329" s="54">
        <v>20118</v>
      </c>
      <c r="AH329" s="54">
        <v>20720</v>
      </c>
      <c r="AI329" s="54">
        <v>21340</v>
      </c>
      <c r="AJ329" s="54">
        <v>21978</v>
      </c>
      <c r="AK329" s="54">
        <v>22636</v>
      </c>
      <c r="AL329" s="54">
        <v>23313</v>
      </c>
      <c r="AM329" s="54">
        <v>24011</v>
      </c>
      <c r="AN329" s="54">
        <v>24730</v>
      </c>
      <c r="AO329" s="54">
        <v>25470</v>
      </c>
      <c r="AP329" s="54">
        <v>26234</v>
      </c>
      <c r="AQ329" s="54">
        <v>27021</v>
      </c>
      <c r="AR329" s="54">
        <v>27831</v>
      </c>
      <c r="AS329" s="54">
        <v>28666</v>
      </c>
      <c r="AT329" s="54">
        <v>29525</v>
      </c>
      <c r="AU329" s="54">
        <v>30411</v>
      </c>
      <c r="AV329" s="54">
        <v>31323</v>
      </c>
      <c r="AW329" s="54">
        <v>32262</v>
      </c>
      <c r="AX329" s="54">
        <v>33230</v>
      </c>
      <c r="AY329" s="54">
        <v>34226</v>
      </c>
      <c r="AZ329" s="54">
        <v>35252</v>
      </c>
      <c r="BA329" s="54">
        <v>36309</v>
      </c>
      <c r="BB329" s="54">
        <v>37398</v>
      </c>
      <c r="BC329" s="54">
        <v>38519</v>
      </c>
      <c r="BD329" s="54">
        <v>39674</v>
      </c>
      <c r="BE329" s="54">
        <v>40863</v>
      </c>
      <c r="BF329" s="54">
        <v>42088</v>
      </c>
      <c r="BG329" s="54">
        <v>43349</v>
      </c>
      <c r="BH329" s="54">
        <v>44648</v>
      </c>
      <c r="BI329" s="54">
        <v>45986</v>
      </c>
      <c r="BJ329" s="54">
        <v>47363</v>
      </c>
      <c r="BK329" s="54">
        <v>48782</v>
      </c>
      <c r="BL329" s="54">
        <v>50243</v>
      </c>
      <c r="BM329" s="54">
        <v>51748</v>
      </c>
      <c r="BN329" s="54">
        <v>53297</v>
      </c>
      <c r="BO329" s="54">
        <v>54893</v>
      </c>
      <c r="BP329" s="54">
        <v>56536</v>
      </c>
      <c r="BQ329" s="54">
        <v>58227</v>
      </c>
      <c r="BR329" s="54">
        <v>59969</v>
      </c>
      <c r="BS329" s="54">
        <v>61763</v>
      </c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</row>
    <row r="330" spans="1:106">
      <c r="A330" s="54">
        <v>36</v>
      </c>
      <c r="B330" s="54">
        <v>217</v>
      </c>
      <c r="C330" s="54">
        <v>506</v>
      </c>
      <c r="D330" s="54">
        <v>988</v>
      </c>
      <c r="E330" s="54">
        <v>2096</v>
      </c>
      <c r="F330" s="54">
        <v>3285</v>
      </c>
      <c r="G330" s="54">
        <v>4562</v>
      </c>
      <c r="H330" s="54">
        <v>5926</v>
      </c>
      <c r="I330" s="54">
        <v>7383</v>
      </c>
      <c r="J330" s="54">
        <v>8935</v>
      </c>
      <c r="K330" s="54">
        <v>10586</v>
      </c>
      <c r="L330" s="54">
        <v>10891</v>
      </c>
      <c r="M330" s="54">
        <v>11205</v>
      </c>
      <c r="N330" s="54">
        <v>11529</v>
      </c>
      <c r="O330" s="54">
        <v>11863</v>
      </c>
      <c r="P330" s="54">
        <v>12207</v>
      </c>
      <c r="Q330" s="54">
        <v>12563</v>
      </c>
      <c r="R330" s="54">
        <v>12932</v>
      </c>
      <c r="S330" s="54">
        <v>13313</v>
      </c>
      <c r="T330" s="54">
        <v>13707</v>
      </c>
      <c r="U330" s="54">
        <v>14116</v>
      </c>
      <c r="V330" s="54">
        <v>14538</v>
      </c>
      <c r="W330" s="54">
        <v>14973</v>
      </c>
      <c r="X330" s="54">
        <v>15420</v>
      </c>
      <c r="Y330" s="54">
        <v>15881</v>
      </c>
      <c r="Z330" s="54">
        <v>16356</v>
      </c>
      <c r="AA330" s="54">
        <v>16845</v>
      </c>
      <c r="AB330" s="54">
        <v>17349</v>
      </c>
      <c r="AC330" s="54">
        <v>17868</v>
      </c>
      <c r="AD330" s="54">
        <v>18402</v>
      </c>
      <c r="AE330" s="54">
        <v>18952</v>
      </c>
      <c r="AF330" s="54">
        <v>19519</v>
      </c>
      <c r="AG330" s="54">
        <v>20103</v>
      </c>
      <c r="AH330" s="54">
        <v>20705</v>
      </c>
      <c r="AI330" s="54">
        <v>21324</v>
      </c>
      <c r="AJ330" s="54">
        <v>21962</v>
      </c>
      <c r="AK330" s="54">
        <v>22619</v>
      </c>
      <c r="AL330" s="54">
        <v>23296</v>
      </c>
      <c r="AM330" s="54">
        <v>23993</v>
      </c>
      <c r="AN330" s="54">
        <v>24711</v>
      </c>
      <c r="AO330" s="54">
        <v>25452</v>
      </c>
      <c r="AP330" s="54">
        <v>26216</v>
      </c>
      <c r="AQ330" s="54">
        <v>27002</v>
      </c>
      <c r="AR330" s="54">
        <v>27812</v>
      </c>
      <c r="AS330" s="54">
        <v>28646</v>
      </c>
      <c r="AT330" s="54">
        <v>29505</v>
      </c>
      <c r="AU330" s="54">
        <v>30390</v>
      </c>
      <c r="AV330" s="54">
        <v>31301</v>
      </c>
      <c r="AW330" s="54">
        <v>32240</v>
      </c>
      <c r="AX330" s="54">
        <v>33207</v>
      </c>
      <c r="AY330" s="54">
        <v>34202</v>
      </c>
      <c r="AZ330" s="54">
        <v>35228</v>
      </c>
      <c r="BA330" s="54">
        <v>36284</v>
      </c>
      <c r="BB330" s="54">
        <v>37372</v>
      </c>
      <c r="BC330" s="54">
        <v>38492</v>
      </c>
      <c r="BD330" s="54">
        <v>39646</v>
      </c>
      <c r="BE330" s="54">
        <v>40834</v>
      </c>
      <c r="BF330" s="54">
        <v>42058</v>
      </c>
      <c r="BG330" s="54">
        <v>43318</v>
      </c>
      <c r="BH330" s="54">
        <v>44616</v>
      </c>
      <c r="BI330" s="54">
        <v>45953</v>
      </c>
      <c r="BJ330" s="54">
        <v>47329</v>
      </c>
      <c r="BK330" s="54">
        <v>48747</v>
      </c>
      <c r="BL330" s="54">
        <v>50207</v>
      </c>
      <c r="BM330" s="54">
        <v>51710</v>
      </c>
      <c r="BN330" s="54">
        <v>53258</v>
      </c>
      <c r="BO330" s="54">
        <v>54852</v>
      </c>
      <c r="BP330" s="54">
        <v>56493</v>
      </c>
      <c r="BQ330" s="54">
        <v>58183</v>
      </c>
      <c r="BR330" s="54">
        <v>59924</v>
      </c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</row>
    <row r="331" spans="1:106">
      <c r="A331" s="54">
        <v>37</v>
      </c>
      <c r="B331" s="54">
        <v>217</v>
      </c>
      <c r="C331" s="54">
        <v>506</v>
      </c>
      <c r="D331" s="54">
        <v>987</v>
      </c>
      <c r="E331" s="54">
        <v>2095</v>
      </c>
      <c r="F331" s="54">
        <v>3286</v>
      </c>
      <c r="G331" s="54">
        <v>4562</v>
      </c>
      <c r="H331" s="54">
        <v>5926</v>
      </c>
      <c r="I331" s="54">
        <v>7382</v>
      </c>
      <c r="J331" s="54">
        <v>8933</v>
      </c>
      <c r="K331" s="54">
        <v>10583</v>
      </c>
      <c r="L331" s="54">
        <v>10887</v>
      </c>
      <c r="M331" s="54">
        <v>11200</v>
      </c>
      <c r="N331" s="54">
        <v>11522</v>
      </c>
      <c r="O331" s="54">
        <v>11855</v>
      </c>
      <c r="P331" s="54">
        <v>12199</v>
      </c>
      <c r="Q331" s="54">
        <v>12554</v>
      </c>
      <c r="R331" s="54">
        <v>12921</v>
      </c>
      <c r="S331" s="54">
        <v>13302</v>
      </c>
      <c r="T331" s="54">
        <v>13696</v>
      </c>
      <c r="U331" s="54">
        <v>14104</v>
      </c>
      <c r="V331" s="54">
        <v>14526</v>
      </c>
      <c r="W331" s="54">
        <v>14960</v>
      </c>
      <c r="X331" s="54">
        <v>15407</v>
      </c>
      <c r="Y331" s="54">
        <v>15867</v>
      </c>
      <c r="Z331" s="54">
        <v>16342</v>
      </c>
      <c r="AA331" s="54">
        <v>16830</v>
      </c>
      <c r="AB331" s="54">
        <v>17334</v>
      </c>
      <c r="AC331" s="54">
        <v>17852</v>
      </c>
      <c r="AD331" s="54">
        <v>18386</v>
      </c>
      <c r="AE331" s="54">
        <v>18936</v>
      </c>
      <c r="AF331" s="54">
        <v>19502</v>
      </c>
      <c r="AG331" s="54">
        <v>20086</v>
      </c>
      <c r="AH331" s="54">
        <v>20687</v>
      </c>
      <c r="AI331" s="54">
        <v>21306</v>
      </c>
      <c r="AJ331" s="54">
        <v>21943</v>
      </c>
      <c r="AK331" s="54">
        <v>22600</v>
      </c>
      <c r="AL331" s="54">
        <v>23276</v>
      </c>
      <c r="AM331" s="54">
        <v>23972</v>
      </c>
      <c r="AN331" s="54">
        <v>24691</v>
      </c>
      <c r="AO331" s="54">
        <v>25432</v>
      </c>
      <c r="AP331" s="54">
        <v>26195</v>
      </c>
      <c r="AQ331" s="54">
        <v>26980</v>
      </c>
      <c r="AR331" s="54">
        <v>27790</v>
      </c>
      <c r="AS331" s="54">
        <v>28623</v>
      </c>
      <c r="AT331" s="54">
        <v>29481</v>
      </c>
      <c r="AU331" s="54">
        <v>30365</v>
      </c>
      <c r="AV331" s="54">
        <v>31276</v>
      </c>
      <c r="AW331" s="54">
        <v>32214</v>
      </c>
      <c r="AX331" s="54">
        <v>33180</v>
      </c>
      <c r="AY331" s="54">
        <v>34175</v>
      </c>
      <c r="AZ331" s="54">
        <v>35199</v>
      </c>
      <c r="BA331" s="54">
        <v>36254</v>
      </c>
      <c r="BB331" s="54">
        <v>37341</v>
      </c>
      <c r="BC331" s="54">
        <v>38460</v>
      </c>
      <c r="BD331" s="54">
        <v>39613</v>
      </c>
      <c r="BE331" s="54">
        <v>40800</v>
      </c>
      <c r="BF331" s="54">
        <v>42023</v>
      </c>
      <c r="BG331" s="54">
        <v>43282</v>
      </c>
      <c r="BH331" s="54">
        <v>44579</v>
      </c>
      <c r="BI331" s="54">
        <v>45914</v>
      </c>
      <c r="BJ331" s="54">
        <v>47289</v>
      </c>
      <c r="BK331" s="54">
        <v>48705</v>
      </c>
      <c r="BL331" s="54">
        <v>50164</v>
      </c>
      <c r="BM331" s="54">
        <v>51665</v>
      </c>
      <c r="BN331" s="54">
        <v>53212</v>
      </c>
      <c r="BO331" s="54">
        <v>54804</v>
      </c>
      <c r="BP331" s="54">
        <v>56444</v>
      </c>
      <c r="BQ331" s="54">
        <v>58132</v>
      </c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</row>
    <row r="332" spans="1:106">
      <c r="A332" s="54">
        <v>38</v>
      </c>
      <c r="B332" s="54">
        <v>217</v>
      </c>
      <c r="C332" s="54">
        <v>505</v>
      </c>
      <c r="D332" s="54">
        <v>987</v>
      </c>
      <c r="E332" s="54">
        <v>2095</v>
      </c>
      <c r="F332" s="54">
        <v>3286</v>
      </c>
      <c r="G332" s="54">
        <v>4561</v>
      </c>
      <c r="H332" s="54">
        <v>5925</v>
      </c>
      <c r="I332" s="54">
        <v>7380</v>
      </c>
      <c r="J332" s="54">
        <v>8930</v>
      </c>
      <c r="K332" s="54">
        <v>10579</v>
      </c>
      <c r="L332" s="54">
        <v>10881</v>
      </c>
      <c r="M332" s="54">
        <v>11193</v>
      </c>
      <c r="N332" s="54">
        <v>11514</v>
      </c>
      <c r="O332" s="54">
        <v>11846</v>
      </c>
      <c r="P332" s="54">
        <v>12189</v>
      </c>
      <c r="Q332" s="54">
        <v>12543</v>
      </c>
      <c r="R332" s="54">
        <v>12909</v>
      </c>
      <c r="S332" s="54">
        <v>13289</v>
      </c>
      <c r="T332" s="54">
        <v>13682</v>
      </c>
      <c r="U332" s="54">
        <v>14090</v>
      </c>
      <c r="V332" s="54">
        <v>14511</v>
      </c>
      <c r="W332" s="54">
        <v>14945</v>
      </c>
      <c r="X332" s="54">
        <v>15391</v>
      </c>
      <c r="Y332" s="54">
        <v>15852</v>
      </c>
      <c r="Z332" s="54">
        <v>16326</v>
      </c>
      <c r="AA332" s="54">
        <v>16814</v>
      </c>
      <c r="AB332" s="54">
        <v>17316</v>
      </c>
      <c r="AC332" s="54">
        <v>17834</v>
      </c>
      <c r="AD332" s="54">
        <v>18368</v>
      </c>
      <c r="AE332" s="54">
        <v>18917</v>
      </c>
      <c r="AF332" s="54">
        <v>19483</v>
      </c>
      <c r="AG332" s="54">
        <v>20066</v>
      </c>
      <c r="AH332" s="54">
        <v>20666</v>
      </c>
      <c r="AI332" s="54">
        <v>21284</v>
      </c>
      <c r="AJ332" s="54">
        <v>21921</v>
      </c>
      <c r="AK332" s="54">
        <v>22577</v>
      </c>
      <c r="AL332" s="54">
        <v>23252</v>
      </c>
      <c r="AM332" s="54">
        <v>23950</v>
      </c>
      <c r="AN332" s="54">
        <v>24668</v>
      </c>
      <c r="AO332" s="54">
        <v>25408</v>
      </c>
      <c r="AP332" s="54">
        <v>26170</v>
      </c>
      <c r="AQ332" s="54">
        <v>26955</v>
      </c>
      <c r="AR332" s="54">
        <v>27763</v>
      </c>
      <c r="AS332" s="54">
        <v>28596</v>
      </c>
      <c r="AT332" s="54">
        <v>29454</v>
      </c>
      <c r="AU332" s="54">
        <v>30337</v>
      </c>
      <c r="AV332" s="54">
        <v>31246</v>
      </c>
      <c r="AW332" s="54">
        <v>32183</v>
      </c>
      <c r="AX332" s="54">
        <v>33148</v>
      </c>
      <c r="AY332" s="54">
        <v>34142</v>
      </c>
      <c r="AZ332" s="54">
        <v>35166</v>
      </c>
      <c r="BA332" s="54">
        <v>36220</v>
      </c>
      <c r="BB332" s="54">
        <v>37305</v>
      </c>
      <c r="BC332" s="54">
        <v>38424</v>
      </c>
      <c r="BD332" s="54">
        <v>39575</v>
      </c>
      <c r="BE332" s="54">
        <v>40761</v>
      </c>
      <c r="BF332" s="54">
        <v>41982</v>
      </c>
      <c r="BG332" s="54">
        <v>43240</v>
      </c>
      <c r="BH332" s="54">
        <v>44535</v>
      </c>
      <c r="BI332" s="54">
        <v>45869</v>
      </c>
      <c r="BJ332" s="54">
        <v>47243</v>
      </c>
      <c r="BK332" s="54">
        <v>48657</v>
      </c>
      <c r="BL332" s="54">
        <v>50114</v>
      </c>
      <c r="BM332" s="54">
        <v>51614</v>
      </c>
      <c r="BN332" s="54">
        <v>53158</v>
      </c>
      <c r="BO332" s="54">
        <v>54749</v>
      </c>
      <c r="BP332" s="54">
        <v>56386</v>
      </c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</row>
    <row r="333" spans="1:106">
      <c r="A333" s="54">
        <v>39</v>
      </c>
      <c r="B333" s="54">
        <v>217</v>
      </c>
      <c r="C333" s="54">
        <v>505</v>
      </c>
      <c r="D333" s="54">
        <v>987</v>
      </c>
      <c r="E333" s="54">
        <v>2095</v>
      </c>
      <c r="F333" s="54">
        <v>3285</v>
      </c>
      <c r="G333" s="54">
        <v>4560</v>
      </c>
      <c r="H333" s="54">
        <v>5923</v>
      </c>
      <c r="I333" s="54">
        <v>7377</v>
      </c>
      <c r="J333" s="54">
        <v>8926</v>
      </c>
      <c r="K333" s="54">
        <v>10574</v>
      </c>
      <c r="L333" s="54">
        <v>10875</v>
      </c>
      <c r="M333" s="54">
        <v>11185</v>
      </c>
      <c r="N333" s="54">
        <v>11505</v>
      </c>
      <c r="O333" s="54">
        <v>11836</v>
      </c>
      <c r="P333" s="54">
        <v>12177</v>
      </c>
      <c r="Q333" s="54">
        <v>12530</v>
      </c>
      <c r="R333" s="54">
        <v>12896</v>
      </c>
      <c r="S333" s="54">
        <v>13274</v>
      </c>
      <c r="T333" s="54">
        <v>13667</v>
      </c>
      <c r="U333" s="54">
        <v>14074</v>
      </c>
      <c r="V333" s="54">
        <v>14494</v>
      </c>
      <c r="W333" s="54">
        <v>14928</v>
      </c>
      <c r="X333" s="54">
        <v>15374</v>
      </c>
      <c r="Y333" s="54">
        <v>15833</v>
      </c>
      <c r="Z333" s="54">
        <v>16307</v>
      </c>
      <c r="AA333" s="54">
        <v>16794</v>
      </c>
      <c r="AB333" s="54">
        <v>17297</v>
      </c>
      <c r="AC333" s="54">
        <v>17814</v>
      </c>
      <c r="AD333" s="54">
        <v>18347</v>
      </c>
      <c r="AE333" s="54">
        <v>18895</v>
      </c>
      <c r="AF333" s="54">
        <v>19461</v>
      </c>
      <c r="AG333" s="54">
        <v>20043</v>
      </c>
      <c r="AH333" s="54">
        <v>20642</v>
      </c>
      <c r="AI333" s="54">
        <v>21260</v>
      </c>
      <c r="AJ333" s="54">
        <v>21896</v>
      </c>
      <c r="AK333" s="54">
        <v>22551</v>
      </c>
      <c r="AL333" s="54">
        <v>23227</v>
      </c>
      <c r="AM333" s="54">
        <v>23924</v>
      </c>
      <c r="AN333" s="54">
        <v>24642</v>
      </c>
      <c r="AO333" s="54">
        <v>25381</v>
      </c>
      <c r="AP333" s="54">
        <v>26142</v>
      </c>
      <c r="AQ333" s="54">
        <v>26926</v>
      </c>
      <c r="AR333" s="54">
        <v>27733</v>
      </c>
      <c r="AS333" s="54">
        <v>28565</v>
      </c>
      <c r="AT333" s="54">
        <v>29422</v>
      </c>
      <c r="AU333" s="54">
        <v>30304</v>
      </c>
      <c r="AV333" s="54">
        <v>31212</v>
      </c>
      <c r="AW333" s="54">
        <v>32148</v>
      </c>
      <c r="AX333" s="54">
        <v>33112</v>
      </c>
      <c r="AY333" s="54">
        <v>34105</v>
      </c>
      <c r="AZ333" s="54">
        <v>35127</v>
      </c>
      <c r="BA333" s="54">
        <v>36180</v>
      </c>
      <c r="BB333" s="54">
        <v>37264</v>
      </c>
      <c r="BC333" s="54">
        <v>38381</v>
      </c>
      <c r="BD333" s="54">
        <v>39531</v>
      </c>
      <c r="BE333" s="54">
        <v>40716</v>
      </c>
      <c r="BF333" s="54">
        <v>41936</v>
      </c>
      <c r="BG333" s="54">
        <v>43192</v>
      </c>
      <c r="BH333" s="54">
        <v>44485</v>
      </c>
      <c r="BI333" s="54">
        <v>45818</v>
      </c>
      <c r="BJ333" s="54">
        <v>47189</v>
      </c>
      <c r="BK333" s="54">
        <v>48602</v>
      </c>
      <c r="BL333" s="54">
        <v>50057</v>
      </c>
      <c r="BM333" s="54">
        <v>51555</v>
      </c>
      <c r="BN333" s="54">
        <v>53097</v>
      </c>
      <c r="BO333" s="54">
        <v>54685</v>
      </c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</row>
    <row r="334" spans="1:106">
      <c r="A334" s="54">
        <v>40</v>
      </c>
      <c r="B334" s="54">
        <v>217</v>
      </c>
      <c r="C334" s="54">
        <v>505</v>
      </c>
      <c r="D334" s="54">
        <v>987</v>
      </c>
      <c r="E334" s="54">
        <v>2095</v>
      </c>
      <c r="F334" s="54">
        <v>3284</v>
      </c>
      <c r="G334" s="54">
        <v>4558</v>
      </c>
      <c r="H334" s="54">
        <v>5920</v>
      </c>
      <c r="I334" s="54">
        <v>7373</v>
      </c>
      <c r="J334" s="54">
        <v>8921</v>
      </c>
      <c r="K334" s="54">
        <v>10568</v>
      </c>
      <c r="L334" s="54">
        <v>10867</v>
      </c>
      <c r="M334" s="54">
        <v>11176</v>
      </c>
      <c r="N334" s="54">
        <v>11495</v>
      </c>
      <c r="O334" s="54">
        <v>11824</v>
      </c>
      <c r="P334" s="54">
        <v>12164</v>
      </c>
      <c r="Q334" s="54">
        <v>12516</v>
      </c>
      <c r="R334" s="54">
        <v>12880</v>
      </c>
      <c r="S334" s="54">
        <v>13258</v>
      </c>
      <c r="T334" s="54">
        <v>13649</v>
      </c>
      <c r="U334" s="54">
        <v>14056</v>
      </c>
      <c r="V334" s="54">
        <v>14476</v>
      </c>
      <c r="W334" s="54">
        <v>14908</v>
      </c>
      <c r="X334" s="54">
        <v>15354</v>
      </c>
      <c r="Y334" s="54">
        <v>15813</v>
      </c>
      <c r="Z334" s="54">
        <v>16286</v>
      </c>
      <c r="AA334" s="54">
        <v>16773</v>
      </c>
      <c r="AB334" s="54">
        <v>17274</v>
      </c>
      <c r="AC334" s="54">
        <v>17791</v>
      </c>
      <c r="AD334" s="54">
        <v>18323</v>
      </c>
      <c r="AE334" s="54">
        <v>18871</v>
      </c>
      <c r="AF334" s="54">
        <v>19435</v>
      </c>
      <c r="AG334" s="54">
        <v>20017</v>
      </c>
      <c r="AH334" s="54">
        <v>20615</v>
      </c>
      <c r="AI334" s="54">
        <v>21232</v>
      </c>
      <c r="AJ334" s="54">
        <v>21867</v>
      </c>
      <c r="AK334" s="54">
        <v>22523</v>
      </c>
      <c r="AL334" s="54">
        <v>23199</v>
      </c>
      <c r="AM334" s="54">
        <v>23895</v>
      </c>
      <c r="AN334" s="54">
        <v>24611</v>
      </c>
      <c r="AO334" s="54">
        <v>25349</v>
      </c>
      <c r="AP334" s="54">
        <v>26110</v>
      </c>
      <c r="AQ334" s="54">
        <v>26893</v>
      </c>
      <c r="AR334" s="54">
        <v>27699</v>
      </c>
      <c r="AS334" s="54">
        <v>28530</v>
      </c>
      <c r="AT334" s="54">
        <v>29385</v>
      </c>
      <c r="AU334" s="54">
        <v>30266</v>
      </c>
      <c r="AV334" s="54">
        <v>31174</v>
      </c>
      <c r="AW334" s="54">
        <v>32108</v>
      </c>
      <c r="AX334" s="54">
        <v>33071</v>
      </c>
      <c r="AY334" s="54">
        <v>34062</v>
      </c>
      <c r="AZ334" s="54">
        <v>35083</v>
      </c>
      <c r="BA334" s="54">
        <v>36135</v>
      </c>
      <c r="BB334" s="54">
        <v>37218</v>
      </c>
      <c r="BC334" s="54">
        <v>38333</v>
      </c>
      <c r="BD334" s="54">
        <v>39482</v>
      </c>
      <c r="BE334" s="54">
        <v>40664</v>
      </c>
      <c r="BF334" s="54">
        <v>41882</v>
      </c>
      <c r="BG334" s="54">
        <v>43137</v>
      </c>
      <c r="BH334" s="54">
        <v>44429</v>
      </c>
      <c r="BI334" s="54">
        <v>45759</v>
      </c>
      <c r="BJ334" s="54">
        <v>47129</v>
      </c>
      <c r="BK334" s="54">
        <v>48539</v>
      </c>
      <c r="BL334" s="54">
        <v>49992</v>
      </c>
      <c r="BM334" s="54">
        <v>51487</v>
      </c>
      <c r="BN334" s="54">
        <v>53027</v>
      </c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</row>
    <row r="335" spans="1:106">
      <c r="A335" s="54">
        <v>41</v>
      </c>
      <c r="B335" s="54">
        <v>217</v>
      </c>
      <c r="C335" s="54">
        <v>505</v>
      </c>
      <c r="D335" s="54">
        <v>986</v>
      </c>
      <c r="E335" s="54">
        <v>2094</v>
      </c>
      <c r="F335" s="54">
        <v>3282</v>
      </c>
      <c r="G335" s="54">
        <v>4556</v>
      </c>
      <c r="H335" s="54">
        <v>5917</v>
      </c>
      <c r="I335" s="54">
        <v>7369</v>
      </c>
      <c r="J335" s="54">
        <v>8915</v>
      </c>
      <c r="K335" s="54">
        <v>10560</v>
      </c>
      <c r="L335" s="54">
        <v>10858</v>
      </c>
      <c r="M335" s="54">
        <v>11165</v>
      </c>
      <c r="N335" s="54">
        <v>11483</v>
      </c>
      <c r="O335" s="54">
        <v>11810</v>
      </c>
      <c r="P335" s="54">
        <v>12149</v>
      </c>
      <c r="Q335" s="54">
        <v>12499</v>
      </c>
      <c r="R335" s="54">
        <v>12862</v>
      </c>
      <c r="S335" s="54">
        <v>13239</v>
      </c>
      <c r="T335" s="54">
        <v>13629</v>
      </c>
      <c r="U335" s="54">
        <v>14035</v>
      </c>
      <c r="V335" s="54">
        <v>14454</v>
      </c>
      <c r="W335" s="54">
        <v>14886</v>
      </c>
      <c r="X335" s="54">
        <v>15331</v>
      </c>
      <c r="Y335" s="54">
        <v>15789</v>
      </c>
      <c r="Z335" s="54">
        <v>16261</v>
      </c>
      <c r="AA335" s="54">
        <v>16748</v>
      </c>
      <c r="AB335" s="54">
        <v>17248</v>
      </c>
      <c r="AC335" s="54">
        <v>17764</v>
      </c>
      <c r="AD335" s="54">
        <v>18295</v>
      </c>
      <c r="AE335" s="54">
        <v>18843</v>
      </c>
      <c r="AF335" s="54">
        <v>19406</v>
      </c>
      <c r="AG335" s="54">
        <v>19987</v>
      </c>
      <c r="AH335" s="54">
        <v>20584</v>
      </c>
      <c r="AI335" s="54">
        <v>21200</v>
      </c>
      <c r="AJ335" s="54">
        <v>21836</v>
      </c>
      <c r="AK335" s="54">
        <v>22491</v>
      </c>
      <c r="AL335" s="54">
        <v>23166</v>
      </c>
      <c r="AM335" s="54">
        <v>23860</v>
      </c>
      <c r="AN335" s="54">
        <v>24576</v>
      </c>
      <c r="AO335" s="54">
        <v>25313</v>
      </c>
      <c r="AP335" s="54">
        <v>26072</v>
      </c>
      <c r="AQ335" s="54">
        <v>26854</v>
      </c>
      <c r="AR335" s="54">
        <v>27659</v>
      </c>
      <c r="AS335" s="54">
        <v>28489</v>
      </c>
      <c r="AT335" s="54">
        <v>29343</v>
      </c>
      <c r="AU335" s="54">
        <v>30223</v>
      </c>
      <c r="AV335" s="54">
        <v>31129</v>
      </c>
      <c r="AW335" s="54">
        <v>32062</v>
      </c>
      <c r="AX335" s="54">
        <v>33023</v>
      </c>
      <c r="AY335" s="54">
        <v>34013</v>
      </c>
      <c r="AZ335" s="54">
        <v>35032</v>
      </c>
      <c r="BA335" s="54">
        <v>36082</v>
      </c>
      <c r="BB335" s="54">
        <v>37164</v>
      </c>
      <c r="BC335" s="54">
        <v>38277</v>
      </c>
      <c r="BD335" s="54">
        <v>39424</v>
      </c>
      <c r="BE335" s="54">
        <v>40605</v>
      </c>
      <c r="BF335" s="54">
        <v>41821</v>
      </c>
      <c r="BG335" s="54">
        <v>43073</v>
      </c>
      <c r="BH335" s="54">
        <v>44363</v>
      </c>
      <c r="BI335" s="54">
        <v>45691</v>
      </c>
      <c r="BJ335" s="54">
        <v>47058</v>
      </c>
      <c r="BK335" s="54">
        <v>48467</v>
      </c>
      <c r="BL335" s="54">
        <v>49917</v>
      </c>
      <c r="BM335" s="54">
        <v>51410</v>
      </c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</row>
    <row r="336" spans="1:106">
      <c r="A336" s="54">
        <v>42</v>
      </c>
      <c r="B336" s="54">
        <v>217</v>
      </c>
      <c r="C336" s="54">
        <v>505</v>
      </c>
      <c r="D336" s="54">
        <v>985</v>
      </c>
      <c r="E336" s="54">
        <v>2092</v>
      </c>
      <c r="F336" s="54">
        <v>3280</v>
      </c>
      <c r="G336" s="54">
        <v>4552</v>
      </c>
      <c r="H336" s="54">
        <v>5912</v>
      </c>
      <c r="I336" s="54">
        <v>7363</v>
      </c>
      <c r="J336" s="54">
        <v>8908</v>
      </c>
      <c r="K336" s="54">
        <v>10551</v>
      </c>
      <c r="L336" s="54">
        <v>10848</v>
      </c>
      <c r="M336" s="54">
        <v>11153</v>
      </c>
      <c r="N336" s="54">
        <v>11469</v>
      </c>
      <c r="O336" s="54">
        <v>11795</v>
      </c>
      <c r="P336" s="54">
        <v>12132</v>
      </c>
      <c r="Q336" s="54">
        <v>12481</v>
      </c>
      <c r="R336" s="54">
        <v>12843</v>
      </c>
      <c r="S336" s="54">
        <v>13218</v>
      </c>
      <c r="T336" s="54">
        <v>13607</v>
      </c>
      <c r="U336" s="54">
        <v>14013</v>
      </c>
      <c r="V336" s="54">
        <v>14432</v>
      </c>
      <c r="W336" s="54">
        <v>14864</v>
      </c>
      <c r="X336" s="54">
        <v>15308</v>
      </c>
      <c r="Y336" s="54">
        <v>15765</v>
      </c>
      <c r="Z336" s="54">
        <v>16237</v>
      </c>
      <c r="AA336" s="54">
        <v>16722</v>
      </c>
      <c r="AB336" s="54">
        <v>17222</v>
      </c>
      <c r="AC336" s="54">
        <v>17737</v>
      </c>
      <c r="AD336" s="54">
        <v>18268</v>
      </c>
      <c r="AE336" s="54">
        <v>18814</v>
      </c>
      <c r="AF336" s="54">
        <v>19377</v>
      </c>
      <c r="AG336" s="54">
        <v>19956</v>
      </c>
      <c r="AH336" s="54">
        <v>20553</v>
      </c>
      <c r="AI336" s="54">
        <v>21170</v>
      </c>
      <c r="AJ336" s="54">
        <v>21805</v>
      </c>
      <c r="AK336" s="54">
        <v>22459</v>
      </c>
      <c r="AL336" s="54">
        <v>23132</v>
      </c>
      <c r="AM336" s="54">
        <v>23826</v>
      </c>
      <c r="AN336" s="54">
        <v>24541</v>
      </c>
      <c r="AO336" s="54">
        <v>25277</v>
      </c>
      <c r="AP336" s="54">
        <v>26035</v>
      </c>
      <c r="AQ336" s="54">
        <v>26815</v>
      </c>
      <c r="AR336" s="54">
        <v>27619</v>
      </c>
      <c r="AS336" s="54">
        <v>28447</v>
      </c>
      <c r="AT336" s="54">
        <v>29300</v>
      </c>
      <c r="AU336" s="54">
        <v>30179</v>
      </c>
      <c r="AV336" s="54">
        <v>31084</v>
      </c>
      <c r="AW336" s="54">
        <v>32015</v>
      </c>
      <c r="AX336" s="54">
        <v>32975</v>
      </c>
      <c r="AY336" s="54">
        <v>33963</v>
      </c>
      <c r="AZ336" s="54">
        <v>34981</v>
      </c>
      <c r="BA336" s="54">
        <v>36029</v>
      </c>
      <c r="BB336" s="54">
        <v>37109</v>
      </c>
      <c r="BC336" s="54">
        <v>38221</v>
      </c>
      <c r="BD336" s="54">
        <v>39366</v>
      </c>
      <c r="BE336" s="54">
        <v>40545</v>
      </c>
      <c r="BF336" s="54">
        <v>41759</v>
      </c>
      <c r="BG336" s="54">
        <v>43009</v>
      </c>
      <c r="BH336" s="54">
        <v>44297</v>
      </c>
      <c r="BI336" s="54">
        <v>45622</v>
      </c>
      <c r="BJ336" s="54">
        <v>46988</v>
      </c>
      <c r="BK336" s="54">
        <v>48393</v>
      </c>
      <c r="BL336" s="54">
        <v>49841</v>
      </c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</row>
    <row r="337" spans="1:106">
      <c r="A337" s="54">
        <v>43</v>
      </c>
      <c r="B337" s="54">
        <v>217</v>
      </c>
      <c r="C337" s="54">
        <v>504</v>
      </c>
      <c r="D337" s="54">
        <v>984</v>
      </c>
      <c r="E337" s="54">
        <v>2090</v>
      </c>
      <c r="F337" s="54">
        <v>3278</v>
      </c>
      <c r="G337" s="54">
        <v>4549</v>
      </c>
      <c r="H337" s="54">
        <v>5907</v>
      </c>
      <c r="I337" s="54">
        <v>7357</v>
      </c>
      <c r="J337" s="54">
        <v>8900</v>
      </c>
      <c r="K337" s="54">
        <v>10542</v>
      </c>
      <c r="L337" s="54">
        <v>10837</v>
      </c>
      <c r="M337" s="54">
        <v>11141</v>
      </c>
      <c r="N337" s="54">
        <v>11455</v>
      </c>
      <c r="O337" s="54">
        <v>11779</v>
      </c>
      <c r="P337" s="54">
        <v>12115</v>
      </c>
      <c r="Q337" s="54">
        <v>12462</v>
      </c>
      <c r="R337" s="54">
        <v>12822</v>
      </c>
      <c r="S337" s="54">
        <v>13195</v>
      </c>
      <c r="T337" s="54">
        <v>13589</v>
      </c>
      <c r="U337" s="54">
        <v>13995</v>
      </c>
      <c r="V337" s="54">
        <v>14414</v>
      </c>
      <c r="W337" s="54">
        <v>14844</v>
      </c>
      <c r="X337" s="54">
        <v>15288</v>
      </c>
      <c r="Y337" s="54">
        <v>15745</v>
      </c>
      <c r="Z337" s="54">
        <v>16216</v>
      </c>
      <c r="AA337" s="54">
        <v>16701</v>
      </c>
      <c r="AB337" s="54">
        <v>17200</v>
      </c>
      <c r="AC337" s="54">
        <v>17714</v>
      </c>
      <c r="AD337" s="54">
        <v>18244</v>
      </c>
      <c r="AE337" s="54">
        <v>18790</v>
      </c>
      <c r="AF337" s="54">
        <v>19352</v>
      </c>
      <c r="AG337" s="54">
        <v>19931</v>
      </c>
      <c r="AH337" s="54">
        <v>20528</v>
      </c>
      <c r="AI337" s="54">
        <v>21144</v>
      </c>
      <c r="AJ337" s="54">
        <v>21778</v>
      </c>
      <c r="AK337" s="54">
        <v>22431</v>
      </c>
      <c r="AL337" s="54">
        <v>23104</v>
      </c>
      <c r="AM337" s="54">
        <v>23797</v>
      </c>
      <c r="AN337" s="54">
        <v>24511</v>
      </c>
      <c r="AO337" s="54">
        <v>25246</v>
      </c>
      <c r="AP337" s="54">
        <v>26003</v>
      </c>
      <c r="AQ337" s="54">
        <v>26783</v>
      </c>
      <c r="AR337" s="54">
        <v>27586</v>
      </c>
      <c r="AS337" s="54">
        <v>28413</v>
      </c>
      <c r="AT337" s="54">
        <v>29265</v>
      </c>
      <c r="AU337" s="54">
        <v>30142</v>
      </c>
      <c r="AV337" s="54">
        <v>31045</v>
      </c>
      <c r="AW337" s="54">
        <v>31976</v>
      </c>
      <c r="AX337" s="54">
        <v>32934</v>
      </c>
      <c r="AY337" s="54">
        <v>33921</v>
      </c>
      <c r="AZ337" s="54">
        <v>34938</v>
      </c>
      <c r="BA337" s="54">
        <v>35985</v>
      </c>
      <c r="BB337" s="54">
        <v>37063</v>
      </c>
      <c r="BC337" s="54">
        <v>38173</v>
      </c>
      <c r="BD337" s="54">
        <v>39316</v>
      </c>
      <c r="BE337" s="54">
        <v>40494</v>
      </c>
      <c r="BF337" s="54">
        <v>41706</v>
      </c>
      <c r="BG337" s="54">
        <v>42954</v>
      </c>
      <c r="BH337" s="54">
        <v>44240</v>
      </c>
      <c r="BI337" s="54">
        <v>45564</v>
      </c>
      <c r="BJ337" s="54">
        <v>46927</v>
      </c>
      <c r="BK337" s="54">
        <v>48331</v>
      </c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</row>
    <row r="338" spans="1:106">
      <c r="A338" s="54">
        <v>44</v>
      </c>
      <c r="B338" s="54">
        <v>217</v>
      </c>
      <c r="C338" s="54">
        <v>504</v>
      </c>
      <c r="D338" s="54">
        <v>983</v>
      </c>
      <c r="E338" s="54">
        <v>2088</v>
      </c>
      <c r="F338" s="54">
        <v>3275</v>
      </c>
      <c r="G338" s="54">
        <v>4545</v>
      </c>
      <c r="H338" s="54">
        <v>5902</v>
      </c>
      <c r="I338" s="54">
        <v>7350</v>
      </c>
      <c r="J338" s="54">
        <v>8892</v>
      </c>
      <c r="K338" s="54">
        <v>10532</v>
      </c>
      <c r="L338" s="54">
        <v>10825</v>
      </c>
      <c r="M338" s="54">
        <v>11127</v>
      </c>
      <c r="N338" s="54">
        <v>11439</v>
      </c>
      <c r="O338" s="54">
        <v>11762</v>
      </c>
      <c r="P338" s="54">
        <v>12096</v>
      </c>
      <c r="Q338" s="54">
        <v>12441</v>
      </c>
      <c r="R338" s="54">
        <v>12799</v>
      </c>
      <c r="S338" s="54">
        <v>13182</v>
      </c>
      <c r="T338" s="54">
        <v>13575</v>
      </c>
      <c r="U338" s="54">
        <v>13981</v>
      </c>
      <c r="V338" s="54">
        <v>14399</v>
      </c>
      <c r="W338" s="54">
        <v>14829</v>
      </c>
      <c r="X338" s="54">
        <v>15272</v>
      </c>
      <c r="Y338" s="54">
        <v>15729</v>
      </c>
      <c r="Z338" s="54">
        <v>16199</v>
      </c>
      <c r="AA338" s="54">
        <v>16683</v>
      </c>
      <c r="AB338" s="54">
        <v>17182</v>
      </c>
      <c r="AC338" s="54">
        <v>17696</v>
      </c>
      <c r="AD338" s="54">
        <v>18225</v>
      </c>
      <c r="AE338" s="54">
        <v>18770</v>
      </c>
      <c r="AF338" s="54">
        <v>19332</v>
      </c>
      <c r="AG338" s="54">
        <v>19912</v>
      </c>
      <c r="AH338" s="54">
        <v>20509</v>
      </c>
      <c r="AI338" s="54">
        <v>21124</v>
      </c>
      <c r="AJ338" s="54">
        <v>21757</v>
      </c>
      <c r="AK338" s="54">
        <v>22410</v>
      </c>
      <c r="AL338" s="54">
        <v>23082</v>
      </c>
      <c r="AM338" s="54">
        <v>23774</v>
      </c>
      <c r="AN338" s="54">
        <v>24487</v>
      </c>
      <c r="AO338" s="54">
        <v>25222</v>
      </c>
      <c r="AP338" s="54">
        <v>25978</v>
      </c>
      <c r="AQ338" s="54">
        <v>26757</v>
      </c>
      <c r="AR338" s="54">
        <v>27559</v>
      </c>
      <c r="AS338" s="54">
        <v>28385</v>
      </c>
      <c r="AT338" s="54">
        <v>29236</v>
      </c>
      <c r="AU338" s="54">
        <v>30113</v>
      </c>
      <c r="AV338" s="54">
        <v>31015</v>
      </c>
      <c r="AW338" s="54">
        <v>31945</v>
      </c>
      <c r="AX338" s="54">
        <v>32902</v>
      </c>
      <c r="AY338" s="54">
        <v>33888</v>
      </c>
      <c r="AZ338" s="54">
        <v>34903</v>
      </c>
      <c r="BA338" s="54">
        <v>35949</v>
      </c>
      <c r="BB338" s="54">
        <v>37026</v>
      </c>
      <c r="BC338" s="54">
        <v>38135</v>
      </c>
      <c r="BD338" s="54">
        <v>39277</v>
      </c>
      <c r="BE338" s="54">
        <v>40453</v>
      </c>
      <c r="BF338" s="54">
        <v>41664</v>
      </c>
      <c r="BG338" s="54">
        <v>42911</v>
      </c>
      <c r="BH338" s="54">
        <v>44195</v>
      </c>
      <c r="BI338" s="54">
        <v>45517</v>
      </c>
      <c r="BJ338" s="54">
        <v>46879</v>
      </c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</row>
    <row r="339" spans="1:106">
      <c r="A339" s="54">
        <v>45</v>
      </c>
      <c r="B339" s="54">
        <v>217</v>
      </c>
      <c r="C339" s="54">
        <v>503</v>
      </c>
      <c r="D339" s="54">
        <v>982</v>
      </c>
      <c r="E339" s="54">
        <v>2086</v>
      </c>
      <c r="F339" s="54">
        <v>3272</v>
      </c>
      <c r="G339" s="54">
        <v>4541</v>
      </c>
      <c r="H339" s="54">
        <v>5897</v>
      </c>
      <c r="I339" s="54">
        <v>7343</v>
      </c>
      <c r="J339" s="54">
        <v>8883</v>
      </c>
      <c r="K339" s="54">
        <v>10521</v>
      </c>
      <c r="L339" s="54">
        <v>10812</v>
      </c>
      <c r="M339" s="54">
        <v>11113</v>
      </c>
      <c r="N339" s="54">
        <v>11423</v>
      </c>
      <c r="O339" s="54">
        <v>11744</v>
      </c>
      <c r="P339" s="54">
        <v>12075</v>
      </c>
      <c r="Q339" s="54">
        <v>12419</v>
      </c>
      <c r="R339" s="54">
        <v>12790</v>
      </c>
      <c r="S339" s="54">
        <v>13172</v>
      </c>
      <c r="T339" s="54">
        <v>13565</v>
      </c>
      <c r="U339" s="54">
        <v>13971</v>
      </c>
      <c r="V339" s="54">
        <v>14388</v>
      </c>
      <c r="W339" s="54">
        <v>14818</v>
      </c>
      <c r="X339" s="54">
        <v>15261</v>
      </c>
      <c r="Y339" s="54">
        <v>15717</v>
      </c>
      <c r="Z339" s="54">
        <v>16187</v>
      </c>
      <c r="AA339" s="54">
        <v>16671</v>
      </c>
      <c r="AB339" s="54">
        <v>17170</v>
      </c>
      <c r="AC339" s="54">
        <v>17683</v>
      </c>
      <c r="AD339" s="54">
        <v>18212</v>
      </c>
      <c r="AE339" s="54">
        <v>18756</v>
      </c>
      <c r="AF339" s="54">
        <v>19319</v>
      </c>
      <c r="AG339" s="54">
        <v>19898</v>
      </c>
      <c r="AH339" s="54">
        <v>20495</v>
      </c>
      <c r="AI339" s="54">
        <v>21110</v>
      </c>
      <c r="AJ339" s="54">
        <v>21743</v>
      </c>
      <c r="AK339" s="54">
        <v>22395</v>
      </c>
      <c r="AL339" s="54">
        <v>23067</v>
      </c>
      <c r="AM339" s="54">
        <v>23758</v>
      </c>
      <c r="AN339" s="54">
        <v>24471</v>
      </c>
      <c r="AO339" s="54">
        <v>25205</v>
      </c>
      <c r="AP339" s="54">
        <v>25960</v>
      </c>
      <c r="AQ339" s="54">
        <v>26739</v>
      </c>
      <c r="AR339" s="54">
        <v>27540</v>
      </c>
      <c r="AS339" s="54">
        <v>28366</v>
      </c>
      <c r="AT339" s="54">
        <v>29216</v>
      </c>
      <c r="AU339" s="54">
        <v>30092</v>
      </c>
      <c r="AV339" s="54">
        <v>30994</v>
      </c>
      <c r="AW339" s="54">
        <v>31923</v>
      </c>
      <c r="AX339" s="54">
        <v>32879</v>
      </c>
      <c r="AY339" s="54">
        <v>33865</v>
      </c>
      <c r="AZ339" s="54">
        <v>34879</v>
      </c>
      <c r="BA339" s="54">
        <v>35924</v>
      </c>
      <c r="BB339" s="54">
        <v>37000</v>
      </c>
      <c r="BC339" s="54">
        <v>38108</v>
      </c>
      <c r="BD339" s="54">
        <v>39249</v>
      </c>
      <c r="BE339" s="54">
        <v>40424</v>
      </c>
      <c r="BF339" s="54">
        <v>41634</v>
      </c>
      <c r="BG339" s="54">
        <v>42879</v>
      </c>
      <c r="BH339" s="54">
        <v>44162</v>
      </c>
      <c r="BI339" s="54">
        <v>45483</v>
      </c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</row>
    <row r="340" spans="1:106">
      <c r="A340" s="54">
        <v>46</v>
      </c>
      <c r="B340" s="54">
        <v>217</v>
      </c>
      <c r="C340" s="54">
        <v>503</v>
      </c>
      <c r="D340" s="54">
        <v>980</v>
      </c>
      <c r="E340" s="54">
        <v>2084</v>
      </c>
      <c r="F340" s="54">
        <v>3268</v>
      </c>
      <c r="G340" s="54">
        <v>4536</v>
      </c>
      <c r="H340" s="54">
        <v>5891</v>
      </c>
      <c r="I340" s="54">
        <v>7335</v>
      </c>
      <c r="J340" s="54">
        <v>8874</v>
      </c>
      <c r="K340" s="54">
        <v>10510</v>
      </c>
      <c r="L340" s="54">
        <v>10799</v>
      </c>
      <c r="M340" s="54">
        <v>11098</v>
      </c>
      <c r="N340" s="54">
        <v>11406</v>
      </c>
      <c r="O340" s="54">
        <v>11724</v>
      </c>
      <c r="P340" s="54">
        <v>12053</v>
      </c>
      <c r="Q340" s="54">
        <v>12413</v>
      </c>
      <c r="R340" s="54">
        <v>12784</v>
      </c>
      <c r="S340" s="54">
        <v>13166</v>
      </c>
      <c r="T340" s="54">
        <v>13560</v>
      </c>
      <c r="U340" s="54">
        <v>13965</v>
      </c>
      <c r="V340" s="54">
        <v>14382</v>
      </c>
      <c r="W340" s="54">
        <v>14812</v>
      </c>
      <c r="X340" s="54">
        <v>15255</v>
      </c>
      <c r="Y340" s="54">
        <v>15711</v>
      </c>
      <c r="Z340" s="54">
        <v>16180</v>
      </c>
      <c r="AA340" s="54">
        <v>16664</v>
      </c>
      <c r="AB340" s="54">
        <v>17162</v>
      </c>
      <c r="AC340" s="54">
        <v>17675</v>
      </c>
      <c r="AD340" s="54">
        <v>18204</v>
      </c>
      <c r="AE340" s="54">
        <v>18750</v>
      </c>
      <c r="AF340" s="54">
        <v>19312</v>
      </c>
      <c r="AG340" s="54">
        <v>19891</v>
      </c>
      <c r="AH340" s="54">
        <v>20488</v>
      </c>
      <c r="AI340" s="54">
        <v>21103</v>
      </c>
      <c r="AJ340" s="54">
        <v>21735</v>
      </c>
      <c r="AK340" s="54">
        <v>22387</v>
      </c>
      <c r="AL340" s="54">
        <v>23059</v>
      </c>
      <c r="AM340" s="54">
        <v>23750</v>
      </c>
      <c r="AN340" s="54">
        <v>24462</v>
      </c>
      <c r="AO340" s="54">
        <v>25196</v>
      </c>
      <c r="AP340" s="54">
        <v>25951</v>
      </c>
      <c r="AQ340" s="54">
        <v>26729</v>
      </c>
      <c r="AR340" s="54">
        <v>27530</v>
      </c>
      <c r="AS340" s="54">
        <v>28356</v>
      </c>
      <c r="AT340" s="54">
        <v>29206</v>
      </c>
      <c r="AU340" s="54">
        <v>30081</v>
      </c>
      <c r="AV340" s="54">
        <v>30983</v>
      </c>
      <c r="AW340" s="54">
        <v>31911</v>
      </c>
      <c r="AX340" s="54">
        <v>32867</v>
      </c>
      <c r="AY340" s="54">
        <v>33852</v>
      </c>
      <c r="AZ340" s="54">
        <v>34866</v>
      </c>
      <c r="BA340" s="54">
        <v>35910</v>
      </c>
      <c r="BB340" s="54">
        <v>36985</v>
      </c>
      <c r="BC340" s="54">
        <v>38093</v>
      </c>
      <c r="BD340" s="54">
        <v>39233</v>
      </c>
      <c r="BE340" s="54">
        <v>40407</v>
      </c>
      <c r="BF340" s="54">
        <v>41616</v>
      </c>
      <c r="BG340" s="54">
        <v>42862</v>
      </c>
      <c r="BH340" s="54">
        <v>44144</v>
      </c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</row>
    <row r="341" spans="1:106">
      <c r="A341" s="54">
        <v>47</v>
      </c>
      <c r="B341" s="54">
        <v>216</v>
      </c>
      <c r="C341" s="54">
        <v>502</v>
      </c>
      <c r="D341" s="54">
        <v>979</v>
      </c>
      <c r="E341" s="54">
        <v>2081</v>
      </c>
      <c r="F341" s="54">
        <v>3265</v>
      </c>
      <c r="G341" s="54">
        <v>4531</v>
      </c>
      <c r="H341" s="54">
        <v>5884</v>
      </c>
      <c r="I341" s="54">
        <v>7327</v>
      </c>
      <c r="J341" s="54">
        <v>8864</v>
      </c>
      <c r="K341" s="54">
        <v>10499</v>
      </c>
      <c r="L341" s="54">
        <v>10785</v>
      </c>
      <c r="M341" s="54">
        <v>11082</v>
      </c>
      <c r="N341" s="54">
        <v>11387</v>
      </c>
      <c r="O341" s="54">
        <v>11703</v>
      </c>
      <c r="P341" s="54">
        <v>12051</v>
      </c>
      <c r="Q341" s="54">
        <v>12411</v>
      </c>
      <c r="R341" s="54">
        <v>12782</v>
      </c>
      <c r="S341" s="54">
        <v>13164</v>
      </c>
      <c r="T341" s="54">
        <v>13557</v>
      </c>
      <c r="U341" s="54">
        <v>13962</v>
      </c>
      <c r="V341" s="54">
        <v>14379</v>
      </c>
      <c r="W341" s="54">
        <v>14809</v>
      </c>
      <c r="X341" s="54">
        <v>15252</v>
      </c>
      <c r="Y341" s="54">
        <v>15708</v>
      </c>
      <c r="Z341" s="54">
        <v>16177</v>
      </c>
      <c r="AA341" s="54">
        <v>16661</v>
      </c>
      <c r="AB341" s="54">
        <v>17159</v>
      </c>
      <c r="AC341" s="54">
        <v>17672</v>
      </c>
      <c r="AD341" s="54">
        <v>18202</v>
      </c>
      <c r="AE341" s="54">
        <v>18748</v>
      </c>
      <c r="AF341" s="54">
        <v>19310</v>
      </c>
      <c r="AG341" s="54">
        <v>19889</v>
      </c>
      <c r="AH341" s="54">
        <v>20486</v>
      </c>
      <c r="AI341" s="54">
        <v>21100</v>
      </c>
      <c r="AJ341" s="54">
        <v>21733</v>
      </c>
      <c r="AK341" s="54">
        <v>22385</v>
      </c>
      <c r="AL341" s="54">
        <v>23056</v>
      </c>
      <c r="AM341" s="54">
        <v>23747</v>
      </c>
      <c r="AN341" s="54">
        <v>24459</v>
      </c>
      <c r="AO341" s="54">
        <v>25193</v>
      </c>
      <c r="AP341" s="54">
        <v>25948</v>
      </c>
      <c r="AQ341" s="54">
        <v>26726</v>
      </c>
      <c r="AR341" s="54">
        <v>27527</v>
      </c>
      <c r="AS341" s="54">
        <v>28352</v>
      </c>
      <c r="AT341" s="54">
        <v>29202</v>
      </c>
      <c r="AU341" s="54">
        <v>30077</v>
      </c>
      <c r="AV341" s="54">
        <v>30979</v>
      </c>
      <c r="AW341" s="54">
        <v>31907</v>
      </c>
      <c r="AX341" s="54">
        <v>32863</v>
      </c>
      <c r="AY341" s="54">
        <v>33847</v>
      </c>
      <c r="AZ341" s="54">
        <v>34861</v>
      </c>
      <c r="BA341" s="54">
        <v>35905</v>
      </c>
      <c r="BB341" s="54">
        <v>36980</v>
      </c>
      <c r="BC341" s="54">
        <v>38087</v>
      </c>
      <c r="BD341" s="54">
        <v>39227</v>
      </c>
      <c r="BE341" s="54">
        <v>40400</v>
      </c>
      <c r="BF341" s="54">
        <v>41609</v>
      </c>
      <c r="BG341" s="54">
        <v>42854</v>
      </c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</row>
    <row r="342" spans="1:106">
      <c r="A342" s="54">
        <v>48</v>
      </c>
      <c r="B342" s="54">
        <v>216</v>
      </c>
      <c r="C342" s="54">
        <v>501</v>
      </c>
      <c r="D342" s="54">
        <v>977</v>
      </c>
      <c r="E342" s="54">
        <v>2079</v>
      </c>
      <c r="F342" s="54">
        <v>3261</v>
      </c>
      <c r="G342" s="54">
        <v>4526</v>
      </c>
      <c r="H342" s="54">
        <v>5878</v>
      </c>
      <c r="I342" s="54">
        <v>7319</v>
      </c>
      <c r="J342" s="54">
        <v>8854</v>
      </c>
      <c r="K342" s="54">
        <v>10486</v>
      </c>
      <c r="L342" s="54">
        <v>10771</v>
      </c>
      <c r="M342" s="54">
        <v>11064</v>
      </c>
      <c r="N342" s="54">
        <v>11367</v>
      </c>
      <c r="O342" s="54">
        <v>11702</v>
      </c>
      <c r="P342" s="54">
        <v>12050</v>
      </c>
      <c r="Q342" s="54">
        <v>12410</v>
      </c>
      <c r="R342" s="54">
        <v>12780</v>
      </c>
      <c r="S342" s="54">
        <v>13162</v>
      </c>
      <c r="T342" s="54">
        <v>13555</v>
      </c>
      <c r="U342" s="54">
        <v>13960</v>
      </c>
      <c r="V342" s="54">
        <v>14377</v>
      </c>
      <c r="W342" s="54">
        <v>14807</v>
      </c>
      <c r="X342" s="54">
        <v>15250</v>
      </c>
      <c r="Y342" s="54">
        <v>15705</v>
      </c>
      <c r="Z342" s="54">
        <v>16175</v>
      </c>
      <c r="AA342" s="54">
        <v>16658</v>
      </c>
      <c r="AB342" s="54">
        <v>17156</v>
      </c>
      <c r="AC342" s="54">
        <v>17671</v>
      </c>
      <c r="AD342" s="54">
        <v>18201</v>
      </c>
      <c r="AE342" s="54">
        <v>18747</v>
      </c>
      <c r="AF342" s="54">
        <v>19309</v>
      </c>
      <c r="AG342" s="54">
        <v>19888</v>
      </c>
      <c r="AH342" s="54">
        <v>20485</v>
      </c>
      <c r="AI342" s="54">
        <v>21099</v>
      </c>
      <c r="AJ342" s="54">
        <v>21732</v>
      </c>
      <c r="AK342" s="54">
        <v>22384</v>
      </c>
      <c r="AL342" s="54">
        <v>23055</v>
      </c>
      <c r="AM342" s="54">
        <v>23746</v>
      </c>
      <c r="AN342" s="54">
        <v>24458</v>
      </c>
      <c r="AO342" s="54">
        <v>25191</v>
      </c>
      <c r="AP342" s="54">
        <v>25946</v>
      </c>
      <c r="AQ342" s="54">
        <v>26724</v>
      </c>
      <c r="AR342" s="54">
        <v>27525</v>
      </c>
      <c r="AS342" s="54">
        <v>28350</v>
      </c>
      <c r="AT342" s="54">
        <v>29200</v>
      </c>
      <c r="AU342" s="54">
        <v>30075</v>
      </c>
      <c r="AV342" s="54">
        <v>30976</v>
      </c>
      <c r="AW342" s="54">
        <v>31904</v>
      </c>
      <c r="AX342" s="54">
        <v>32860</v>
      </c>
      <c r="AY342" s="54">
        <v>33844</v>
      </c>
      <c r="AZ342" s="54">
        <v>34857</v>
      </c>
      <c r="BA342" s="54">
        <v>35901</v>
      </c>
      <c r="BB342" s="54">
        <v>36976</v>
      </c>
      <c r="BC342" s="54">
        <v>38082</v>
      </c>
      <c r="BD342" s="54">
        <v>39222</v>
      </c>
      <c r="BE342" s="54">
        <v>40395</v>
      </c>
      <c r="BF342" s="54">
        <v>41604</v>
      </c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</row>
    <row r="343" spans="1:106">
      <c r="A343" s="54">
        <v>49</v>
      </c>
      <c r="B343" s="54">
        <v>216</v>
      </c>
      <c r="C343" s="54">
        <v>500</v>
      </c>
      <c r="D343" s="54">
        <v>975</v>
      </c>
      <c r="E343" s="54">
        <v>2076</v>
      </c>
      <c r="F343" s="54">
        <v>3257</v>
      </c>
      <c r="G343" s="54">
        <v>4521</v>
      </c>
      <c r="H343" s="54">
        <v>5871</v>
      </c>
      <c r="I343" s="54">
        <v>7310</v>
      </c>
      <c r="J343" s="54">
        <v>8843</v>
      </c>
      <c r="K343" s="54">
        <v>10473</v>
      </c>
      <c r="L343" s="54">
        <v>10755</v>
      </c>
      <c r="M343" s="54">
        <v>11046</v>
      </c>
      <c r="N343" s="54">
        <v>11367</v>
      </c>
      <c r="O343" s="54">
        <v>11701</v>
      </c>
      <c r="P343" s="54">
        <v>12049</v>
      </c>
      <c r="Q343" s="54">
        <v>12408</v>
      </c>
      <c r="R343" s="54">
        <v>12779</v>
      </c>
      <c r="S343" s="54">
        <v>13161</v>
      </c>
      <c r="T343" s="54">
        <v>13554</v>
      </c>
      <c r="U343" s="54">
        <v>13959</v>
      </c>
      <c r="V343" s="54">
        <v>14376</v>
      </c>
      <c r="W343" s="54">
        <v>14806</v>
      </c>
      <c r="X343" s="54">
        <v>15248</v>
      </c>
      <c r="Y343" s="54">
        <v>15704</v>
      </c>
      <c r="Z343" s="54">
        <v>16173</v>
      </c>
      <c r="AA343" s="54">
        <v>16657</v>
      </c>
      <c r="AB343" s="54">
        <v>17156</v>
      </c>
      <c r="AC343" s="54">
        <v>17671</v>
      </c>
      <c r="AD343" s="54">
        <v>18201</v>
      </c>
      <c r="AE343" s="54">
        <v>18747</v>
      </c>
      <c r="AF343" s="54">
        <v>19309</v>
      </c>
      <c r="AG343" s="54">
        <v>19888</v>
      </c>
      <c r="AH343" s="54">
        <v>20485</v>
      </c>
      <c r="AI343" s="54">
        <v>21099</v>
      </c>
      <c r="AJ343" s="54">
        <v>21732</v>
      </c>
      <c r="AK343" s="54">
        <v>22383</v>
      </c>
      <c r="AL343" s="54">
        <v>23054</v>
      </c>
      <c r="AM343" s="54">
        <v>23746</v>
      </c>
      <c r="AN343" s="54">
        <v>24458</v>
      </c>
      <c r="AO343" s="54">
        <v>25191</v>
      </c>
      <c r="AP343" s="54">
        <v>25946</v>
      </c>
      <c r="AQ343" s="54">
        <v>26724</v>
      </c>
      <c r="AR343" s="54">
        <v>27525</v>
      </c>
      <c r="AS343" s="54">
        <v>28349</v>
      </c>
      <c r="AT343" s="54">
        <v>29199</v>
      </c>
      <c r="AU343" s="54">
        <v>30074</v>
      </c>
      <c r="AV343" s="54">
        <v>30975</v>
      </c>
      <c r="AW343" s="54">
        <v>31903</v>
      </c>
      <c r="AX343" s="54">
        <v>32858</v>
      </c>
      <c r="AY343" s="54">
        <v>33842</v>
      </c>
      <c r="AZ343" s="54">
        <v>34855</v>
      </c>
      <c r="BA343" s="54">
        <v>35899</v>
      </c>
      <c r="BB343" s="54">
        <v>36973</v>
      </c>
      <c r="BC343" s="54">
        <v>38080</v>
      </c>
      <c r="BD343" s="54">
        <v>39219</v>
      </c>
      <c r="BE343" s="54">
        <v>40392</v>
      </c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</row>
    <row r="344" spans="1:106">
      <c r="A344" s="54">
        <v>50</v>
      </c>
      <c r="B344" s="54">
        <v>216</v>
      </c>
      <c r="C344" s="54">
        <v>499</v>
      </c>
      <c r="D344" s="54">
        <v>973</v>
      </c>
      <c r="E344" s="54">
        <v>2073</v>
      </c>
      <c r="F344" s="54">
        <v>3253</v>
      </c>
      <c r="G344" s="54">
        <v>4515</v>
      </c>
      <c r="H344" s="54">
        <v>5864</v>
      </c>
      <c r="I344" s="54">
        <v>7301</v>
      </c>
      <c r="J344" s="54">
        <v>8832</v>
      </c>
      <c r="K344" s="54">
        <v>10459</v>
      </c>
      <c r="L344" s="54">
        <v>10738</v>
      </c>
      <c r="M344" s="54">
        <v>11047</v>
      </c>
      <c r="N344" s="54">
        <v>11367</v>
      </c>
      <c r="O344" s="54">
        <v>11700</v>
      </c>
      <c r="P344" s="54">
        <v>12048</v>
      </c>
      <c r="Q344" s="54">
        <v>12408</v>
      </c>
      <c r="R344" s="54">
        <v>12778</v>
      </c>
      <c r="S344" s="54">
        <v>13160</v>
      </c>
      <c r="T344" s="54">
        <v>13553</v>
      </c>
      <c r="U344" s="54">
        <v>13958</v>
      </c>
      <c r="V344" s="54">
        <v>14375</v>
      </c>
      <c r="W344" s="54">
        <v>14805</v>
      </c>
      <c r="X344" s="54">
        <v>15247</v>
      </c>
      <c r="Y344" s="54">
        <v>15703</v>
      </c>
      <c r="Z344" s="54">
        <v>16172</v>
      </c>
      <c r="AA344" s="54">
        <v>16657</v>
      </c>
      <c r="AB344" s="54">
        <v>17157</v>
      </c>
      <c r="AC344" s="54">
        <v>17672</v>
      </c>
      <c r="AD344" s="54">
        <v>18202</v>
      </c>
      <c r="AE344" s="54">
        <v>18747</v>
      </c>
      <c r="AF344" s="54">
        <v>19310</v>
      </c>
      <c r="AG344" s="54">
        <v>19889</v>
      </c>
      <c r="AH344" s="54">
        <v>20485</v>
      </c>
      <c r="AI344" s="54">
        <v>21099</v>
      </c>
      <c r="AJ344" s="54">
        <v>21732</v>
      </c>
      <c r="AK344" s="54">
        <v>22384</v>
      </c>
      <c r="AL344" s="54">
        <v>23055</v>
      </c>
      <c r="AM344" s="54">
        <v>23746</v>
      </c>
      <c r="AN344" s="54">
        <v>24458</v>
      </c>
      <c r="AO344" s="54">
        <v>25191</v>
      </c>
      <c r="AP344" s="54">
        <v>25946</v>
      </c>
      <c r="AQ344" s="54">
        <v>26724</v>
      </c>
      <c r="AR344" s="54">
        <v>27525</v>
      </c>
      <c r="AS344" s="54">
        <v>28350</v>
      </c>
      <c r="AT344" s="54">
        <v>29199</v>
      </c>
      <c r="AU344" s="54">
        <v>30074</v>
      </c>
      <c r="AV344" s="54">
        <v>30975</v>
      </c>
      <c r="AW344" s="54">
        <v>31902</v>
      </c>
      <c r="AX344" s="54">
        <v>32858</v>
      </c>
      <c r="AY344" s="54">
        <v>33841</v>
      </c>
      <c r="AZ344" s="54">
        <v>34854</v>
      </c>
      <c r="BA344" s="54">
        <v>35898</v>
      </c>
      <c r="BB344" s="54">
        <v>36972</v>
      </c>
      <c r="BC344" s="54">
        <v>38078</v>
      </c>
      <c r="BD344" s="54">
        <v>39217</v>
      </c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</row>
    <row r="345" spans="1:106">
      <c r="A345" s="54">
        <v>51</v>
      </c>
      <c r="B345" s="54">
        <v>215</v>
      </c>
      <c r="C345" s="54">
        <v>498</v>
      </c>
      <c r="D345" s="54">
        <v>971</v>
      </c>
      <c r="E345" s="54">
        <v>2070</v>
      </c>
      <c r="F345" s="54">
        <v>3248</v>
      </c>
      <c r="G345" s="54">
        <v>4509</v>
      </c>
      <c r="H345" s="54">
        <v>5856</v>
      </c>
      <c r="I345" s="54">
        <v>7292</v>
      </c>
      <c r="J345" s="54">
        <v>8820</v>
      </c>
      <c r="K345" s="54">
        <v>10444</v>
      </c>
      <c r="L345" s="54">
        <v>10740</v>
      </c>
      <c r="M345" s="54">
        <v>11048</v>
      </c>
      <c r="N345" s="54">
        <v>11367</v>
      </c>
      <c r="O345" s="54">
        <v>11700</v>
      </c>
      <c r="P345" s="54">
        <v>12047</v>
      </c>
      <c r="Q345" s="54">
        <v>12407</v>
      </c>
      <c r="R345" s="54">
        <v>12778</v>
      </c>
      <c r="S345" s="54">
        <v>13159</v>
      </c>
      <c r="T345" s="54">
        <v>13552</v>
      </c>
      <c r="U345" s="54">
        <v>13957</v>
      </c>
      <c r="V345" s="54">
        <v>14374</v>
      </c>
      <c r="W345" s="54">
        <v>14804</v>
      </c>
      <c r="X345" s="54">
        <v>15246</v>
      </c>
      <c r="Y345" s="54">
        <v>15702</v>
      </c>
      <c r="Z345" s="54">
        <v>16173</v>
      </c>
      <c r="AA345" s="54">
        <v>16658</v>
      </c>
      <c r="AB345" s="54">
        <v>17158</v>
      </c>
      <c r="AC345" s="54">
        <v>17672</v>
      </c>
      <c r="AD345" s="54">
        <v>18202</v>
      </c>
      <c r="AE345" s="54">
        <v>18748</v>
      </c>
      <c r="AF345" s="54">
        <v>19311</v>
      </c>
      <c r="AG345" s="54">
        <v>19890</v>
      </c>
      <c r="AH345" s="54">
        <v>20486</v>
      </c>
      <c r="AI345" s="54">
        <v>21100</v>
      </c>
      <c r="AJ345" s="54">
        <v>21733</v>
      </c>
      <c r="AK345" s="54">
        <v>22385</v>
      </c>
      <c r="AL345" s="54">
        <v>23056</v>
      </c>
      <c r="AM345" s="54">
        <v>23747</v>
      </c>
      <c r="AN345" s="54">
        <v>24459</v>
      </c>
      <c r="AO345" s="54">
        <v>25192</v>
      </c>
      <c r="AP345" s="54">
        <v>25947</v>
      </c>
      <c r="AQ345" s="54">
        <v>26725</v>
      </c>
      <c r="AR345" s="54">
        <v>27525</v>
      </c>
      <c r="AS345" s="54">
        <v>28350</v>
      </c>
      <c r="AT345" s="54">
        <v>29200</v>
      </c>
      <c r="AU345" s="54">
        <v>30074</v>
      </c>
      <c r="AV345" s="54">
        <v>30975</v>
      </c>
      <c r="AW345" s="54">
        <v>31903</v>
      </c>
      <c r="AX345" s="54">
        <v>32858</v>
      </c>
      <c r="AY345" s="54">
        <v>33841</v>
      </c>
      <c r="AZ345" s="54">
        <v>34854</v>
      </c>
      <c r="BA345" s="54">
        <v>35897</v>
      </c>
      <c r="BB345" s="54">
        <v>36971</v>
      </c>
      <c r="BC345" s="54">
        <v>38077</v>
      </c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</row>
    <row r="346" spans="1:106">
      <c r="A346" s="54">
        <v>52</v>
      </c>
      <c r="B346" s="54">
        <v>215</v>
      </c>
      <c r="C346" s="54">
        <v>497</v>
      </c>
      <c r="D346" s="54">
        <v>969</v>
      </c>
      <c r="E346" s="54">
        <v>2067</v>
      </c>
      <c r="F346" s="54">
        <v>3244</v>
      </c>
      <c r="G346" s="54">
        <v>4503</v>
      </c>
      <c r="H346" s="54">
        <v>5848</v>
      </c>
      <c r="I346" s="54">
        <v>7282</v>
      </c>
      <c r="J346" s="54">
        <v>8807</v>
      </c>
      <c r="K346" s="54">
        <v>10448</v>
      </c>
      <c r="L346" s="54">
        <v>10743</v>
      </c>
      <c r="M346" s="54">
        <v>11050</v>
      </c>
      <c r="N346" s="54">
        <v>11368</v>
      </c>
      <c r="O346" s="54">
        <v>11700</v>
      </c>
      <c r="P346" s="54">
        <v>12047</v>
      </c>
      <c r="Q346" s="54">
        <v>12407</v>
      </c>
      <c r="R346" s="54">
        <v>12777</v>
      </c>
      <c r="S346" s="54">
        <v>13159</v>
      </c>
      <c r="T346" s="54">
        <v>13552</v>
      </c>
      <c r="U346" s="54">
        <v>13957</v>
      </c>
      <c r="V346" s="54">
        <v>14374</v>
      </c>
      <c r="W346" s="54">
        <v>14803</v>
      </c>
      <c r="X346" s="54">
        <v>15246</v>
      </c>
      <c r="Y346" s="54">
        <v>15703</v>
      </c>
      <c r="Z346" s="54">
        <v>16174</v>
      </c>
      <c r="AA346" s="54">
        <v>16659</v>
      </c>
      <c r="AB346" s="54">
        <v>17159</v>
      </c>
      <c r="AC346" s="54">
        <v>17674</v>
      </c>
      <c r="AD346" s="54">
        <v>18204</v>
      </c>
      <c r="AE346" s="54">
        <v>18749</v>
      </c>
      <c r="AF346" s="54">
        <v>19312</v>
      </c>
      <c r="AG346" s="54">
        <v>19891</v>
      </c>
      <c r="AH346" s="54">
        <v>20487</v>
      </c>
      <c r="AI346" s="54">
        <v>21102</v>
      </c>
      <c r="AJ346" s="54">
        <v>21734</v>
      </c>
      <c r="AK346" s="54">
        <v>22386</v>
      </c>
      <c r="AL346" s="54">
        <v>23057</v>
      </c>
      <c r="AM346" s="54">
        <v>23748</v>
      </c>
      <c r="AN346" s="54">
        <v>24460</v>
      </c>
      <c r="AO346" s="54">
        <v>25193</v>
      </c>
      <c r="AP346" s="54">
        <v>25948</v>
      </c>
      <c r="AQ346" s="54">
        <v>26726</v>
      </c>
      <c r="AR346" s="54">
        <v>27526</v>
      </c>
      <c r="AS346" s="54">
        <v>28351</v>
      </c>
      <c r="AT346" s="54">
        <v>29200</v>
      </c>
      <c r="AU346" s="54">
        <v>30075</v>
      </c>
      <c r="AV346" s="54">
        <v>30976</v>
      </c>
      <c r="AW346" s="54">
        <v>31903</v>
      </c>
      <c r="AX346" s="54">
        <v>32858</v>
      </c>
      <c r="AY346" s="54">
        <v>33841</v>
      </c>
      <c r="AZ346" s="54">
        <v>34854</v>
      </c>
      <c r="BA346" s="54">
        <v>35897</v>
      </c>
      <c r="BB346" s="54">
        <v>36971</v>
      </c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</row>
    <row r="347" spans="1:106">
      <c r="A347" s="54">
        <v>53</v>
      </c>
      <c r="B347" s="54">
        <v>215</v>
      </c>
      <c r="C347" s="54">
        <v>496</v>
      </c>
      <c r="D347" s="54">
        <v>967</v>
      </c>
      <c r="E347" s="54">
        <v>2064</v>
      </c>
      <c r="F347" s="54">
        <v>3239</v>
      </c>
      <c r="G347" s="54">
        <v>4497</v>
      </c>
      <c r="H347" s="54">
        <v>5840</v>
      </c>
      <c r="I347" s="54">
        <v>7270</v>
      </c>
      <c r="J347" s="54">
        <v>8811</v>
      </c>
      <c r="K347" s="54">
        <v>10451</v>
      </c>
      <c r="L347" s="54">
        <v>10745</v>
      </c>
      <c r="M347" s="54">
        <v>11049</v>
      </c>
      <c r="N347" s="54">
        <v>11366</v>
      </c>
      <c r="O347" s="54">
        <v>11697</v>
      </c>
      <c r="P347" s="54">
        <v>12044</v>
      </c>
      <c r="Q347" s="54">
        <v>12403</v>
      </c>
      <c r="R347" s="54">
        <v>12774</v>
      </c>
      <c r="S347" s="54">
        <v>13155</v>
      </c>
      <c r="T347" s="54">
        <v>13548</v>
      </c>
      <c r="U347" s="54">
        <v>13953</v>
      </c>
      <c r="V347" s="54">
        <v>14370</v>
      </c>
      <c r="W347" s="54">
        <v>14799</v>
      </c>
      <c r="X347" s="54">
        <v>15243</v>
      </c>
      <c r="Y347" s="54">
        <v>15700</v>
      </c>
      <c r="Z347" s="54">
        <v>16171</v>
      </c>
      <c r="AA347" s="54">
        <v>16656</v>
      </c>
      <c r="AB347" s="54">
        <v>17156</v>
      </c>
      <c r="AC347" s="54">
        <v>17670</v>
      </c>
      <c r="AD347" s="54">
        <v>18200</v>
      </c>
      <c r="AE347" s="54">
        <v>18746</v>
      </c>
      <c r="AF347" s="54">
        <v>19308</v>
      </c>
      <c r="AG347" s="54">
        <v>19887</v>
      </c>
      <c r="AH347" s="54">
        <v>20484</v>
      </c>
      <c r="AI347" s="54">
        <v>21098</v>
      </c>
      <c r="AJ347" s="54">
        <v>21730</v>
      </c>
      <c r="AK347" s="54">
        <v>22382</v>
      </c>
      <c r="AL347" s="54">
        <v>23053</v>
      </c>
      <c r="AM347" s="54">
        <v>23744</v>
      </c>
      <c r="AN347" s="54">
        <v>24455</v>
      </c>
      <c r="AO347" s="54">
        <v>25188</v>
      </c>
      <c r="AP347" s="54">
        <v>25943</v>
      </c>
      <c r="AQ347" s="54">
        <v>26720</v>
      </c>
      <c r="AR347" s="54">
        <v>27521</v>
      </c>
      <c r="AS347" s="54">
        <v>28345</v>
      </c>
      <c r="AT347" s="54">
        <v>29194</v>
      </c>
      <c r="AU347" s="54">
        <v>30068</v>
      </c>
      <c r="AV347" s="54">
        <v>30969</v>
      </c>
      <c r="AW347" s="54">
        <v>31896</v>
      </c>
      <c r="AX347" s="54">
        <v>32850</v>
      </c>
      <c r="AY347" s="54">
        <v>33833</v>
      </c>
      <c r="AZ347" s="54">
        <v>34846</v>
      </c>
      <c r="BA347" s="54">
        <v>35888</v>
      </c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</row>
    <row r="348" spans="1:106">
      <c r="A348" s="54">
        <v>54</v>
      </c>
      <c r="B348" s="54">
        <v>215</v>
      </c>
      <c r="C348" s="54">
        <v>495</v>
      </c>
      <c r="D348" s="54">
        <v>965</v>
      </c>
      <c r="E348" s="54">
        <v>2060</v>
      </c>
      <c r="F348" s="54">
        <v>3235</v>
      </c>
      <c r="G348" s="54">
        <v>4490</v>
      </c>
      <c r="H348" s="54">
        <v>5830</v>
      </c>
      <c r="I348" s="54">
        <v>7274</v>
      </c>
      <c r="J348" s="54">
        <v>8813</v>
      </c>
      <c r="K348" s="54">
        <v>10452</v>
      </c>
      <c r="L348" s="54">
        <v>10743</v>
      </c>
      <c r="M348" s="54">
        <v>11046</v>
      </c>
      <c r="N348" s="54">
        <v>11361</v>
      </c>
      <c r="O348" s="54">
        <v>11691</v>
      </c>
      <c r="P348" s="54">
        <v>12037</v>
      </c>
      <c r="Q348" s="54">
        <v>12396</v>
      </c>
      <c r="R348" s="54">
        <v>12766</v>
      </c>
      <c r="S348" s="54">
        <v>13148</v>
      </c>
      <c r="T348" s="54">
        <v>13540</v>
      </c>
      <c r="U348" s="54">
        <v>13945</v>
      </c>
      <c r="V348" s="54">
        <v>14362</v>
      </c>
      <c r="W348" s="54">
        <v>14792</v>
      </c>
      <c r="X348" s="54">
        <v>15236</v>
      </c>
      <c r="Y348" s="54">
        <v>15693</v>
      </c>
      <c r="Z348" s="54">
        <v>16164</v>
      </c>
      <c r="AA348" s="54">
        <v>16649</v>
      </c>
      <c r="AB348" s="54">
        <v>17148</v>
      </c>
      <c r="AC348" s="54">
        <v>17662</v>
      </c>
      <c r="AD348" s="54">
        <v>18192</v>
      </c>
      <c r="AE348" s="54">
        <v>18737</v>
      </c>
      <c r="AF348" s="54">
        <v>19299</v>
      </c>
      <c r="AG348" s="54">
        <v>19878</v>
      </c>
      <c r="AH348" s="54">
        <v>20474</v>
      </c>
      <c r="AI348" s="54">
        <v>21088</v>
      </c>
      <c r="AJ348" s="54">
        <v>21720</v>
      </c>
      <c r="AK348" s="54">
        <v>22371</v>
      </c>
      <c r="AL348" s="54">
        <v>23041</v>
      </c>
      <c r="AM348" s="54">
        <v>23732</v>
      </c>
      <c r="AN348" s="54">
        <v>24443</v>
      </c>
      <c r="AO348" s="54">
        <v>25176</v>
      </c>
      <c r="AP348" s="54">
        <v>25930</v>
      </c>
      <c r="AQ348" s="54">
        <v>26707</v>
      </c>
      <c r="AR348" s="54">
        <v>27507</v>
      </c>
      <c r="AS348" s="54">
        <v>28331</v>
      </c>
      <c r="AT348" s="54">
        <v>29179</v>
      </c>
      <c r="AU348" s="54">
        <v>30053</v>
      </c>
      <c r="AV348" s="54">
        <v>30952</v>
      </c>
      <c r="AW348" s="54">
        <v>31879</v>
      </c>
      <c r="AX348" s="54">
        <v>32833</v>
      </c>
      <c r="AY348" s="54">
        <v>33815</v>
      </c>
      <c r="AZ348" s="54">
        <v>34826</v>
      </c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</row>
    <row r="349" spans="1:106">
      <c r="A349" s="54">
        <v>55</v>
      </c>
      <c r="B349" s="54">
        <v>214</v>
      </c>
      <c r="C349" s="54">
        <v>494</v>
      </c>
      <c r="D349" s="54">
        <v>963</v>
      </c>
      <c r="E349" s="54">
        <v>2057</v>
      </c>
      <c r="F349" s="54">
        <v>3229</v>
      </c>
      <c r="G349" s="54">
        <v>4483</v>
      </c>
      <c r="H349" s="54">
        <v>5834</v>
      </c>
      <c r="I349" s="54">
        <v>7276</v>
      </c>
      <c r="J349" s="54">
        <v>8813</v>
      </c>
      <c r="K349" s="54">
        <v>10450</v>
      </c>
      <c r="L349" s="54">
        <v>10739</v>
      </c>
      <c r="M349" s="54">
        <v>11039</v>
      </c>
      <c r="N349" s="54">
        <v>11352</v>
      </c>
      <c r="O349" s="54">
        <v>11680</v>
      </c>
      <c r="P349" s="54">
        <v>12025</v>
      </c>
      <c r="Q349" s="54">
        <v>12384</v>
      </c>
      <c r="R349" s="54">
        <v>12754</v>
      </c>
      <c r="S349" s="54">
        <v>13135</v>
      </c>
      <c r="T349" s="54">
        <v>13528</v>
      </c>
      <c r="U349" s="54">
        <v>13932</v>
      </c>
      <c r="V349" s="54">
        <v>14350</v>
      </c>
      <c r="W349" s="54">
        <v>14780</v>
      </c>
      <c r="X349" s="54">
        <v>15223</v>
      </c>
      <c r="Y349" s="54">
        <v>15680</v>
      </c>
      <c r="Z349" s="54">
        <v>16150</v>
      </c>
      <c r="AA349" s="54">
        <v>16634</v>
      </c>
      <c r="AB349" s="54">
        <v>17133</v>
      </c>
      <c r="AC349" s="54">
        <v>17647</v>
      </c>
      <c r="AD349" s="54">
        <v>18176</v>
      </c>
      <c r="AE349" s="54">
        <v>18721</v>
      </c>
      <c r="AF349" s="54">
        <v>19283</v>
      </c>
      <c r="AG349" s="54">
        <v>19861</v>
      </c>
      <c r="AH349" s="54">
        <v>20456</v>
      </c>
      <c r="AI349" s="54">
        <v>21069</v>
      </c>
      <c r="AJ349" s="54">
        <v>21701</v>
      </c>
      <c r="AK349" s="54">
        <v>22351</v>
      </c>
      <c r="AL349" s="54">
        <v>23021</v>
      </c>
      <c r="AM349" s="54">
        <v>23711</v>
      </c>
      <c r="AN349" s="54">
        <v>24422</v>
      </c>
      <c r="AO349" s="54">
        <v>25154</v>
      </c>
      <c r="AP349" s="54">
        <v>25907</v>
      </c>
      <c r="AQ349" s="54">
        <v>26683</v>
      </c>
      <c r="AR349" s="54">
        <v>27482</v>
      </c>
      <c r="AS349" s="54">
        <v>28305</v>
      </c>
      <c r="AT349" s="54">
        <v>29153</v>
      </c>
      <c r="AU349" s="54">
        <v>30026</v>
      </c>
      <c r="AV349" s="54">
        <v>30924</v>
      </c>
      <c r="AW349" s="54">
        <v>31850</v>
      </c>
      <c r="AX349" s="54">
        <v>32802</v>
      </c>
      <c r="AY349" s="54">
        <v>33784</v>
      </c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</row>
    <row r="350" spans="1:106">
      <c r="A350" s="54">
        <v>56</v>
      </c>
      <c r="B350" s="54">
        <v>214</v>
      </c>
      <c r="C350" s="54">
        <v>493</v>
      </c>
      <c r="D350" s="54">
        <v>961</v>
      </c>
      <c r="E350" s="54">
        <v>2053</v>
      </c>
      <c r="F350" s="54">
        <v>3223</v>
      </c>
      <c r="G350" s="54">
        <v>4486</v>
      </c>
      <c r="H350" s="54">
        <v>5835</v>
      </c>
      <c r="I350" s="54">
        <v>7275</v>
      </c>
      <c r="J350" s="54">
        <v>8810</v>
      </c>
      <c r="K350" s="54">
        <v>10444</v>
      </c>
      <c r="L350" s="54">
        <v>10731</v>
      </c>
      <c r="M350" s="54">
        <v>11028</v>
      </c>
      <c r="N350" s="54">
        <v>11339</v>
      </c>
      <c r="O350" s="54">
        <v>11664</v>
      </c>
      <c r="P350" s="54">
        <v>12008</v>
      </c>
      <c r="Q350" s="54">
        <v>12367</v>
      </c>
      <c r="R350" s="54">
        <v>12736</v>
      </c>
      <c r="S350" s="54">
        <v>13116</v>
      </c>
      <c r="T350" s="54">
        <v>13508</v>
      </c>
      <c r="U350" s="54">
        <v>13913</v>
      </c>
      <c r="V350" s="54">
        <v>14331</v>
      </c>
      <c r="W350" s="54">
        <v>14760</v>
      </c>
      <c r="X350" s="54">
        <v>15203</v>
      </c>
      <c r="Y350" s="54">
        <v>15659</v>
      </c>
      <c r="Z350" s="54">
        <v>16129</v>
      </c>
      <c r="AA350" s="54">
        <v>16612</v>
      </c>
      <c r="AB350" s="54">
        <v>17111</v>
      </c>
      <c r="AC350" s="54">
        <v>17624</v>
      </c>
      <c r="AD350" s="54">
        <v>18152</v>
      </c>
      <c r="AE350" s="54">
        <v>18696</v>
      </c>
      <c r="AF350" s="54">
        <v>19257</v>
      </c>
      <c r="AG350" s="54">
        <v>19834</v>
      </c>
      <c r="AH350" s="54">
        <v>20429</v>
      </c>
      <c r="AI350" s="54">
        <v>21041</v>
      </c>
      <c r="AJ350" s="54">
        <v>21672</v>
      </c>
      <c r="AK350" s="54">
        <v>22322</v>
      </c>
      <c r="AL350" s="54">
        <v>22991</v>
      </c>
      <c r="AM350" s="54">
        <v>23680</v>
      </c>
      <c r="AN350" s="54">
        <v>24389</v>
      </c>
      <c r="AO350" s="54">
        <v>25120</v>
      </c>
      <c r="AP350" s="54">
        <v>25872</v>
      </c>
      <c r="AQ350" s="54">
        <v>26647</v>
      </c>
      <c r="AR350" s="54">
        <v>27445</v>
      </c>
      <c r="AS350" s="54">
        <v>28267</v>
      </c>
      <c r="AT350" s="54">
        <v>29113</v>
      </c>
      <c r="AU350" s="54">
        <v>29984</v>
      </c>
      <c r="AV350" s="54">
        <v>30882</v>
      </c>
      <c r="AW350" s="54">
        <v>31805</v>
      </c>
      <c r="AX350" s="54">
        <v>32757</v>
      </c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</row>
    <row r="351" spans="1:106">
      <c r="A351" s="54">
        <v>57</v>
      </c>
      <c r="B351" s="54">
        <v>214</v>
      </c>
      <c r="C351" s="54">
        <v>492</v>
      </c>
      <c r="D351" s="54">
        <v>958</v>
      </c>
      <c r="E351" s="54">
        <v>2049</v>
      </c>
      <c r="F351" s="54">
        <v>3226</v>
      </c>
      <c r="G351" s="54">
        <v>4487</v>
      </c>
      <c r="H351" s="54">
        <v>5834</v>
      </c>
      <c r="I351" s="54">
        <v>7272</v>
      </c>
      <c r="J351" s="54">
        <v>8804</v>
      </c>
      <c r="K351" s="54">
        <v>10435</v>
      </c>
      <c r="L351" s="54">
        <v>10718</v>
      </c>
      <c r="M351" s="54">
        <v>11012</v>
      </c>
      <c r="N351" s="54">
        <v>11319</v>
      </c>
      <c r="O351" s="54">
        <v>11642</v>
      </c>
      <c r="P351" s="54">
        <v>11984</v>
      </c>
      <c r="Q351" s="54">
        <v>12342</v>
      </c>
      <c r="R351" s="54">
        <v>12710</v>
      </c>
      <c r="S351" s="54">
        <v>13090</v>
      </c>
      <c r="T351" s="54">
        <v>13483</v>
      </c>
      <c r="U351" s="54">
        <v>13887</v>
      </c>
      <c r="V351" s="54">
        <v>14304</v>
      </c>
      <c r="W351" s="54">
        <v>14733</v>
      </c>
      <c r="X351" s="54">
        <v>15174</v>
      </c>
      <c r="Y351" s="54">
        <v>15630</v>
      </c>
      <c r="Z351" s="54">
        <v>16098</v>
      </c>
      <c r="AA351" s="54">
        <v>16581</v>
      </c>
      <c r="AB351" s="54">
        <v>17078</v>
      </c>
      <c r="AC351" s="54">
        <v>17590</v>
      </c>
      <c r="AD351" s="54">
        <v>18118</v>
      </c>
      <c r="AE351" s="54">
        <v>18661</v>
      </c>
      <c r="AF351" s="54">
        <v>19220</v>
      </c>
      <c r="AG351" s="54">
        <v>19797</v>
      </c>
      <c r="AH351" s="54">
        <v>20390</v>
      </c>
      <c r="AI351" s="54">
        <v>21001</v>
      </c>
      <c r="AJ351" s="54">
        <v>21631</v>
      </c>
      <c r="AK351" s="54">
        <v>22279</v>
      </c>
      <c r="AL351" s="54">
        <v>22947</v>
      </c>
      <c r="AM351" s="54">
        <v>23634</v>
      </c>
      <c r="AN351" s="54">
        <v>24342</v>
      </c>
      <c r="AO351" s="54">
        <v>25071</v>
      </c>
      <c r="AP351" s="54">
        <v>25822</v>
      </c>
      <c r="AQ351" s="54">
        <v>26595</v>
      </c>
      <c r="AR351" s="54">
        <v>27392</v>
      </c>
      <c r="AS351" s="54">
        <v>28212</v>
      </c>
      <c r="AT351" s="54">
        <v>29056</v>
      </c>
      <c r="AU351" s="54">
        <v>29926</v>
      </c>
      <c r="AV351" s="54">
        <v>30821</v>
      </c>
      <c r="AW351" s="54">
        <v>31743</v>
      </c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</row>
    <row r="352" spans="1:106">
      <c r="A352" s="54">
        <v>58</v>
      </c>
      <c r="B352" s="54">
        <v>214</v>
      </c>
      <c r="C352" s="54">
        <v>491</v>
      </c>
      <c r="D352" s="54">
        <v>955</v>
      </c>
      <c r="E352" s="54">
        <v>2051</v>
      </c>
      <c r="F352" s="54">
        <v>3227</v>
      </c>
      <c r="G352" s="54">
        <v>4485</v>
      </c>
      <c r="H352" s="54">
        <v>5830</v>
      </c>
      <c r="I352" s="54">
        <v>7265</v>
      </c>
      <c r="J352" s="54">
        <v>8794</v>
      </c>
      <c r="K352" s="54">
        <v>10422</v>
      </c>
      <c r="L352" s="54">
        <v>10700</v>
      </c>
      <c r="M352" s="54">
        <v>10990</v>
      </c>
      <c r="N352" s="54">
        <v>11293</v>
      </c>
      <c r="O352" s="54">
        <v>11613</v>
      </c>
      <c r="P352" s="54">
        <v>11951</v>
      </c>
      <c r="Q352" s="54">
        <v>12308</v>
      </c>
      <c r="R352" s="54">
        <v>12676</v>
      </c>
      <c r="S352" s="54">
        <v>13056</v>
      </c>
      <c r="T352" s="54">
        <v>13448</v>
      </c>
      <c r="U352" s="54">
        <v>13851</v>
      </c>
      <c r="V352" s="54">
        <v>14266</v>
      </c>
      <c r="W352" s="54">
        <v>14694</v>
      </c>
      <c r="X352" s="54">
        <v>15135</v>
      </c>
      <c r="Y352" s="54">
        <v>15589</v>
      </c>
      <c r="Z352" s="54">
        <v>16056</v>
      </c>
      <c r="AA352" s="54">
        <v>16538</v>
      </c>
      <c r="AB352" s="54">
        <v>17034</v>
      </c>
      <c r="AC352" s="54">
        <v>17544</v>
      </c>
      <c r="AD352" s="54">
        <v>18071</v>
      </c>
      <c r="AE352" s="54">
        <v>18612</v>
      </c>
      <c r="AF352" s="54">
        <v>19170</v>
      </c>
      <c r="AG352" s="54">
        <v>19745</v>
      </c>
      <c r="AH352" s="54">
        <v>20337</v>
      </c>
      <c r="AI352" s="54">
        <v>20946</v>
      </c>
      <c r="AJ352" s="54">
        <v>21574</v>
      </c>
      <c r="AK352" s="54">
        <v>22221</v>
      </c>
      <c r="AL352" s="54">
        <v>22886</v>
      </c>
      <c r="AM352" s="54">
        <v>23572</v>
      </c>
      <c r="AN352" s="54">
        <v>24278</v>
      </c>
      <c r="AO352" s="54">
        <v>25005</v>
      </c>
      <c r="AP352" s="54">
        <v>25754</v>
      </c>
      <c r="AQ352" s="54">
        <v>26525</v>
      </c>
      <c r="AR352" s="54">
        <v>27319</v>
      </c>
      <c r="AS352" s="54">
        <v>28137</v>
      </c>
      <c r="AT352" s="54">
        <v>28979</v>
      </c>
      <c r="AU352" s="54">
        <v>29846</v>
      </c>
      <c r="AV352" s="54">
        <v>30738</v>
      </c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</row>
    <row r="353" spans="1:106">
      <c r="A353" s="54">
        <v>59</v>
      </c>
      <c r="B353" s="54">
        <v>213</v>
      </c>
      <c r="C353" s="54">
        <v>489</v>
      </c>
      <c r="D353" s="54">
        <v>956</v>
      </c>
      <c r="E353" s="54">
        <v>2051</v>
      </c>
      <c r="F353" s="54">
        <v>3225</v>
      </c>
      <c r="G353" s="54">
        <v>4481</v>
      </c>
      <c r="H353" s="54">
        <v>5823</v>
      </c>
      <c r="I353" s="54">
        <v>7255</v>
      </c>
      <c r="J353" s="54">
        <v>8780</v>
      </c>
      <c r="K353" s="54">
        <v>10403</v>
      </c>
      <c r="L353" s="54">
        <v>10676</v>
      </c>
      <c r="M353" s="54">
        <v>10961</v>
      </c>
      <c r="N353" s="54">
        <v>11259</v>
      </c>
      <c r="O353" s="54">
        <v>11574</v>
      </c>
      <c r="P353" s="54">
        <v>11909</v>
      </c>
      <c r="Q353" s="54">
        <v>12264</v>
      </c>
      <c r="R353" s="54">
        <v>12632</v>
      </c>
      <c r="S353" s="54">
        <v>13011</v>
      </c>
      <c r="T353" s="54">
        <v>13401</v>
      </c>
      <c r="U353" s="54">
        <v>13803</v>
      </c>
      <c r="V353" s="54">
        <v>14217</v>
      </c>
      <c r="W353" s="54">
        <v>14643</v>
      </c>
      <c r="X353" s="54">
        <v>15083</v>
      </c>
      <c r="Y353" s="54">
        <v>15535</v>
      </c>
      <c r="Z353" s="54">
        <v>16001</v>
      </c>
      <c r="AA353" s="54">
        <v>16481</v>
      </c>
      <c r="AB353" s="54">
        <v>16975</v>
      </c>
      <c r="AC353" s="54">
        <v>17484</v>
      </c>
      <c r="AD353" s="54">
        <v>18008</v>
      </c>
      <c r="AE353" s="54">
        <v>18548</v>
      </c>
      <c r="AF353" s="54">
        <v>19104</v>
      </c>
      <c r="AG353" s="54">
        <v>19676</v>
      </c>
      <c r="AH353" s="54">
        <v>20266</v>
      </c>
      <c r="AI353" s="54">
        <v>20873</v>
      </c>
      <c r="AJ353" s="54">
        <v>21499</v>
      </c>
      <c r="AK353" s="54">
        <v>22143</v>
      </c>
      <c r="AL353" s="54">
        <v>22806</v>
      </c>
      <c r="AM353" s="54">
        <v>23490</v>
      </c>
      <c r="AN353" s="54">
        <v>24193</v>
      </c>
      <c r="AO353" s="54">
        <v>24918</v>
      </c>
      <c r="AP353" s="54">
        <v>25664</v>
      </c>
      <c r="AQ353" s="54">
        <v>26432</v>
      </c>
      <c r="AR353" s="54">
        <v>27223</v>
      </c>
      <c r="AS353" s="54">
        <v>28038</v>
      </c>
      <c r="AT353" s="54">
        <v>28876</v>
      </c>
      <c r="AU353" s="54">
        <v>29740</v>
      </c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</row>
    <row r="354" spans="1:106">
      <c r="A354" s="54">
        <v>60</v>
      </c>
      <c r="B354" s="54">
        <v>213</v>
      </c>
      <c r="C354" s="54">
        <v>491</v>
      </c>
      <c r="D354" s="54">
        <v>956</v>
      </c>
      <c r="E354" s="54">
        <v>2049</v>
      </c>
      <c r="F354" s="54">
        <v>3221</v>
      </c>
      <c r="G354" s="54">
        <v>4474</v>
      </c>
      <c r="H354" s="54">
        <v>5812</v>
      </c>
      <c r="I354" s="54">
        <v>7239</v>
      </c>
      <c r="J354" s="54">
        <v>8760</v>
      </c>
      <c r="K354" s="54">
        <v>10378</v>
      </c>
      <c r="L354" s="54">
        <v>10644</v>
      </c>
      <c r="M354" s="54">
        <v>10923</v>
      </c>
      <c r="N354" s="54">
        <v>11215</v>
      </c>
      <c r="O354" s="54">
        <v>11524</v>
      </c>
      <c r="P354" s="54">
        <v>11853</v>
      </c>
      <c r="Q354" s="54">
        <v>12209</v>
      </c>
      <c r="R354" s="54">
        <v>12575</v>
      </c>
      <c r="S354" s="54">
        <v>12952</v>
      </c>
      <c r="T354" s="54">
        <v>13341</v>
      </c>
      <c r="U354" s="54">
        <v>13741</v>
      </c>
      <c r="V354" s="54">
        <v>14153</v>
      </c>
      <c r="W354" s="54">
        <v>14577</v>
      </c>
      <c r="X354" s="54">
        <v>15014</v>
      </c>
      <c r="Y354" s="54">
        <v>15465</v>
      </c>
      <c r="Z354" s="54">
        <v>15928</v>
      </c>
      <c r="AA354" s="54">
        <v>16406</v>
      </c>
      <c r="AB354" s="54">
        <v>16898</v>
      </c>
      <c r="AC354" s="54">
        <v>17404</v>
      </c>
      <c r="AD354" s="54">
        <v>17926</v>
      </c>
      <c r="AE354" s="54">
        <v>18464</v>
      </c>
      <c r="AF354" s="54">
        <v>19017</v>
      </c>
      <c r="AG354" s="54">
        <v>19587</v>
      </c>
      <c r="AH354" s="54">
        <v>20174</v>
      </c>
      <c r="AI354" s="54">
        <v>20779</v>
      </c>
      <c r="AJ354" s="54">
        <v>21401</v>
      </c>
      <c r="AK354" s="54">
        <v>22042</v>
      </c>
      <c r="AL354" s="54">
        <v>22703</v>
      </c>
      <c r="AM354" s="54">
        <v>23383</v>
      </c>
      <c r="AN354" s="54">
        <v>24083</v>
      </c>
      <c r="AO354" s="54">
        <v>24804</v>
      </c>
      <c r="AP354" s="54">
        <v>25546</v>
      </c>
      <c r="AQ354" s="54">
        <v>26311</v>
      </c>
      <c r="AR354" s="54">
        <v>27098</v>
      </c>
      <c r="AS354" s="54">
        <v>27909</v>
      </c>
      <c r="AT354" s="54">
        <v>28744</v>
      </c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</row>
    <row r="355" spans="1:106">
      <c r="A355" s="54">
        <v>61</v>
      </c>
      <c r="B355" s="54">
        <v>213</v>
      </c>
      <c r="C355" s="54">
        <v>490</v>
      </c>
      <c r="D355" s="54">
        <v>953</v>
      </c>
      <c r="E355" s="54">
        <v>2044</v>
      </c>
      <c r="F355" s="54">
        <v>3212</v>
      </c>
      <c r="G355" s="54">
        <v>4462</v>
      </c>
      <c r="H355" s="54">
        <v>5796</v>
      </c>
      <c r="I355" s="54">
        <v>7218</v>
      </c>
      <c r="J355" s="54">
        <v>8732</v>
      </c>
      <c r="K355" s="54">
        <v>10343</v>
      </c>
      <c r="L355" s="54">
        <v>10602</v>
      </c>
      <c r="M355" s="54">
        <v>10873</v>
      </c>
      <c r="N355" s="54">
        <v>11157</v>
      </c>
      <c r="O355" s="54">
        <v>11458</v>
      </c>
      <c r="P355" s="54">
        <v>11782</v>
      </c>
      <c r="Q355" s="54">
        <v>12133</v>
      </c>
      <c r="R355" s="54">
        <v>12497</v>
      </c>
      <c r="S355" s="54">
        <v>12872</v>
      </c>
      <c r="T355" s="54">
        <v>13258</v>
      </c>
      <c r="U355" s="54">
        <v>13655</v>
      </c>
      <c r="V355" s="54">
        <v>14065</v>
      </c>
      <c r="W355" s="54">
        <v>14487</v>
      </c>
      <c r="X355" s="54">
        <v>14921</v>
      </c>
      <c r="Y355" s="54">
        <v>15368</v>
      </c>
      <c r="Z355" s="54">
        <v>15829</v>
      </c>
      <c r="AA355" s="54">
        <v>16304</v>
      </c>
      <c r="AB355" s="54">
        <v>16793</v>
      </c>
      <c r="AC355" s="54">
        <v>17296</v>
      </c>
      <c r="AD355" s="54">
        <v>17815</v>
      </c>
      <c r="AE355" s="54">
        <v>18349</v>
      </c>
      <c r="AF355" s="54">
        <v>18899</v>
      </c>
      <c r="AG355" s="54">
        <v>19465</v>
      </c>
      <c r="AH355" s="54">
        <v>20048</v>
      </c>
      <c r="AI355" s="54">
        <v>20649</v>
      </c>
      <c r="AJ355" s="54">
        <v>21267</v>
      </c>
      <c r="AK355" s="54">
        <v>21905</v>
      </c>
      <c r="AL355" s="54">
        <v>22561</v>
      </c>
      <c r="AM355" s="54">
        <v>23236</v>
      </c>
      <c r="AN355" s="54">
        <v>23932</v>
      </c>
      <c r="AO355" s="54">
        <v>24648</v>
      </c>
      <c r="AP355" s="54">
        <v>25386</v>
      </c>
      <c r="AQ355" s="54">
        <v>26146</v>
      </c>
      <c r="AR355" s="54">
        <v>26928</v>
      </c>
      <c r="AS355" s="54">
        <v>27733</v>
      </c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</row>
    <row r="356" spans="1:106">
      <c r="A356" s="54">
        <v>62</v>
      </c>
      <c r="B356" s="54">
        <v>213</v>
      </c>
      <c r="C356" s="54">
        <v>488</v>
      </c>
      <c r="D356" s="54">
        <v>948</v>
      </c>
      <c r="E356" s="54">
        <v>2036</v>
      </c>
      <c r="F356" s="54">
        <v>3201</v>
      </c>
      <c r="G356" s="54">
        <v>4446</v>
      </c>
      <c r="H356" s="54">
        <v>5775</v>
      </c>
      <c r="I356" s="54">
        <v>7191</v>
      </c>
      <c r="J356" s="54">
        <v>8698</v>
      </c>
      <c r="K356" s="54">
        <v>10301</v>
      </c>
      <c r="L356" s="54">
        <v>10551</v>
      </c>
      <c r="M356" s="54">
        <v>10812</v>
      </c>
      <c r="N356" s="54">
        <v>11086</v>
      </c>
      <c r="O356" s="54">
        <v>11380</v>
      </c>
      <c r="P356" s="54">
        <v>11694</v>
      </c>
      <c r="Q356" s="54">
        <v>12036</v>
      </c>
      <c r="R356" s="54">
        <v>12397</v>
      </c>
      <c r="S356" s="54">
        <v>12769</v>
      </c>
      <c r="T356" s="54">
        <v>13152</v>
      </c>
      <c r="U356" s="54">
        <v>13547</v>
      </c>
      <c r="V356" s="54">
        <v>13953</v>
      </c>
      <c r="W356" s="54">
        <v>14371</v>
      </c>
      <c r="X356" s="54">
        <v>14802</v>
      </c>
      <c r="Y356" s="54">
        <v>15246</v>
      </c>
      <c r="Z356" s="54">
        <v>15703</v>
      </c>
      <c r="AA356" s="54">
        <v>16174</v>
      </c>
      <c r="AB356" s="54">
        <v>16659</v>
      </c>
      <c r="AC356" s="54">
        <v>17158</v>
      </c>
      <c r="AD356" s="54">
        <v>17673</v>
      </c>
      <c r="AE356" s="54">
        <v>18202</v>
      </c>
      <c r="AF356" s="54">
        <v>18748</v>
      </c>
      <c r="AG356" s="54">
        <v>19310</v>
      </c>
      <c r="AH356" s="54">
        <v>19888</v>
      </c>
      <c r="AI356" s="54">
        <v>20484</v>
      </c>
      <c r="AJ356" s="54">
        <v>21098</v>
      </c>
      <c r="AK356" s="54">
        <v>21729</v>
      </c>
      <c r="AL356" s="54">
        <v>22380</v>
      </c>
      <c r="AM356" s="54">
        <v>23050</v>
      </c>
      <c r="AN356" s="54">
        <v>23740</v>
      </c>
      <c r="AO356" s="54">
        <v>24451</v>
      </c>
      <c r="AP356" s="54">
        <v>25182</v>
      </c>
      <c r="AQ356" s="54">
        <v>25936</v>
      </c>
      <c r="AR356" s="54">
        <v>26712</v>
      </c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</row>
    <row r="357" spans="1:106">
      <c r="A357" s="54">
        <v>63</v>
      </c>
      <c r="B357" s="54">
        <v>212</v>
      </c>
      <c r="C357" s="54">
        <v>486</v>
      </c>
      <c r="D357" s="54">
        <v>943</v>
      </c>
      <c r="E357" s="54">
        <v>2027</v>
      </c>
      <c r="F357" s="54">
        <v>3188</v>
      </c>
      <c r="G357" s="54">
        <v>4429</v>
      </c>
      <c r="H357" s="54">
        <v>5751</v>
      </c>
      <c r="I357" s="54">
        <v>7160</v>
      </c>
      <c r="J357" s="54">
        <v>8659</v>
      </c>
      <c r="K357" s="54">
        <v>10253</v>
      </c>
      <c r="L357" s="54">
        <v>10492</v>
      </c>
      <c r="M357" s="54">
        <v>10741</v>
      </c>
      <c r="N357" s="54">
        <v>11006</v>
      </c>
      <c r="O357" s="54">
        <v>11287</v>
      </c>
      <c r="P357" s="54">
        <v>11589</v>
      </c>
      <c r="Q357" s="54">
        <v>11919</v>
      </c>
      <c r="R357" s="54">
        <v>12277</v>
      </c>
      <c r="S357" s="54">
        <v>12645</v>
      </c>
      <c r="T357" s="54">
        <v>13024</v>
      </c>
      <c r="U357" s="54">
        <v>13415</v>
      </c>
      <c r="V357" s="54">
        <v>13817</v>
      </c>
      <c r="W357" s="54">
        <v>14231</v>
      </c>
      <c r="X357" s="54">
        <v>14658</v>
      </c>
      <c r="Y357" s="54">
        <v>15098</v>
      </c>
      <c r="Z357" s="54">
        <v>15550</v>
      </c>
      <c r="AA357" s="54">
        <v>16016</v>
      </c>
      <c r="AB357" s="54">
        <v>16497</v>
      </c>
      <c r="AC357" s="54">
        <v>16991</v>
      </c>
      <c r="AD357" s="54">
        <v>17500</v>
      </c>
      <c r="AE357" s="54">
        <v>18025</v>
      </c>
      <c r="AF357" s="54">
        <v>18565</v>
      </c>
      <c r="AG357" s="54">
        <v>19121</v>
      </c>
      <c r="AH357" s="54">
        <v>19694</v>
      </c>
      <c r="AI357" s="54">
        <v>20284</v>
      </c>
      <c r="AJ357" s="54">
        <v>20891</v>
      </c>
      <c r="AK357" s="54">
        <v>21517</v>
      </c>
      <c r="AL357" s="54">
        <v>22161</v>
      </c>
      <c r="AM357" s="54">
        <v>22825</v>
      </c>
      <c r="AN357" s="54">
        <v>23508</v>
      </c>
      <c r="AO357" s="54">
        <v>24211</v>
      </c>
      <c r="AP357" s="54">
        <v>24936</v>
      </c>
      <c r="AQ357" s="54">
        <v>25682</v>
      </c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</row>
    <row r="358" spans="1:106">
      <c r="A358" s="54">
        <v>64</v>
      </c>
      <c r="B358" s="54">
        <v>212</v>
      </c>
      <c r="C358" s="54">
        <v>483</v>
      </c>
      <c r="D358" s="54">
        <v>936</v>
      </c>
      <c r="E358" s="54">
        <v>2017</v>
      </c>
      <c r="F358" s="54">
        <v>3174</v>
      </c>
      <c r="G358" s="54">
        <v>4408</v>
      </c>
      <c r="H358" s="54">
        <v>5724</v>
      </c>
      <c r="I358" s="54">
        <v>7124</v>
      </c>
      <c r="J358" s="54">
        <v>8613</v>
      </c>
      <c r="K358" s="54">
        <v>10196</v>
      </c>
      <c r="L358" s="54">
        <v>10423</v>
      </c>
      <c r="M358" s="54">
        <v>10660</v>
      </c>
      <c r="N358" s="54">
        <v>10910</v>
      </c>
      <c r="O358" s="54">
        <v>11176</v>
      </c>
      <c r="P358" s="54">
        <v>11463</v>
      </c>
      <c r="Q358" s="54">
        <v>11777</v>
      </c>
      <c r="R358" s="54">
        <v>12126</v>
      </c>
      <c r="S358" s="54">
        <v>12490</v>
      </c>
      <c r="T358" s="54">
        <v>12864</v>
      </c>
      <c r="U358" s="54">
        <v>13250</v>
      </c>
      <c r="V358" s="54">
        <v>13647</v>
      </c>
      <c r="W358" s="54">
        <v>14057</v>
      </c>
      <c r="X358" s="54">
        <v>14478</v>
      </c>
      <c r="Y358" s="54">
        <v>14912</v>
      </c>
      <c r="Z358" s="54">
        <v>15359</v>
      </c>
      <c r="AA358" s="54">
        <v>15819</v>
      </c>
      <c r="AB358" s="54">
        <v>16294</v>
      </c>
      <c r="AC358" s="54">
        <v>16782</v>
      </c>
      <c r="AD358" s="54">
        <v>17285</v>
      </c>
      <c r="AE358" s="54">
        <v>17803</v>
      </c>
      <c r="AF358" s="54">
        <v>18336</v>
      </c>
      <c r="AG358" s="54">
        <v>18886</v>
      </c>
      <c r="AH358" s="54">
        <v>19451</v>
      </c>
      <c r="AI358" s="54">
        <v>20034</v>
      </c>
      <c r="AJ358" s="54">
        <v>20634</v>
      </c>
      <c r="AK358" s="54">
        <v>21252</v>
      </c>
      <c r="AL358" s="54">
        <v>21888</v>
      </c>
      <c r="AM358" s="54">
        <v>22543</v>
      </c>
      <c r="AN358" s="54">
        <v>23218</v>
      </c>
      <c r="AO358" s="54">
        <v>23912</v>
      </c>
      <c r="AP358" s="54">
        <v>24627</v>
      </c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</row>
    <row r="359" spans="1:106">
      <c r="A359" s="54">
        <v>65</v>
      </c>
      <c r="B359" s="54">
        <v>211</v>
      </c>
      <c r="C359" s="54">
        <v>480</v>
      </c>
      <c r="D359" s="54">
        <v>929</v>
      </c>
      <c r="E359" s="54">
        <v>2006</v>
      </c>
      <c r="F359" s="54">
        <v>3157</v>
      </c>
      <c r="G359" s="54">
        <v>4385</v>
      </c>
      <c r="H359" s="54">
        <v>5692</v>
      </c>
      <c r="I359" s="54">
        <v>7083</v>
      </c>
      <c r="J359" s="54">
        <v>8560</v>
      </c>
      <c r="K359" s="54">
        <v>10131</v>
      </c>
      <c r="L359" s="54">
        <v>10344</v>
      </c>
      <c r="M359" s="54">
        <v>10566</v>
      </c>
      <c r="N359" s="54">
        <v>10798</v>
      </c>
      <c r="O359" s="54">
        <v>11045</v>
      </c>
      <c r="P359" s="54">
        <v>11312</v>
      </c>
      <c r="Q359" s="54">
        <v>11604</v>
      </c>
      <c r="R359" s="54">
        <v>11929</v>
      </c>
      <c r="S359" s="54">
        <v>12287</v>
      </c>
      <c r="T359" s="54">
        <v>12655</v>
      </c>
      <c r="U359" s="54">
        <v>13035</v>
      </c>
      <c r="V359" s="54">
        <v>13425</v>
      </c>
      <c r="W359" s="54">
        <v>13828</v>
      </c>
      <c r="X359" s="54">
        <v>14242</v>
      </c>
      <c r="Y359" s="54">
        <v>14669</v>
      </c>
      <c r="Z359" s="54">
        <v>15109</v>
      </c>
      <c r="AA359" s="54">
        <v>15562</v>
      </c>
      <c r="AB359" s="54">
        <v>16029</v>
      </c>
      <c r="AC359" s="54">
        <v>16509</v>
      </c>
      <c r="AD359" s="54">
        <v>17004</v>
      </c>
      <c r="AE359" s="54">
        <v>17513</v>
      </c>
      <c r="AF359" s="54">
        <v>18038</v>
      </c>
      <c r="AG359" s="54">
        <v>18578</v>
      </c>
      <c r="AH359" s="54">
        <v>19134</v>
      </c>
      <c r="AI359" s="54">
        <v>19707</v>
      </c>
      <c r="AJ359" s="54">
        <v>20298</v>
      </c>
      <c r="AK359" s="54">
        <v>20905</v>
      </c>
      <c r="AL359" s="54">
        <v>21531</v>
      </c>
      <c r="AM359" s="54">
        <v>22175</v>
      </c>
      <c r="AN359" s="54">
        <v>22839</v>
      </c>
      <c r="AO359" s="54">
        <v>23522</v>
      </c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</row>
    <row r="361" spans="1:106">
      <c r="A361" s="52" t="s">
        <v>84</v>
      </c>
      <c r="B361" s="53">
        <v>1</v>
      </c>
      <c r="C361" s="53">
        <v>2</v>
      </c>
      <c r="D361" s="53">
        <v>3</v>
      </c>
      <c r="E361" s="53">
        <v>4</v>
      </c>
      <c r="F361" s="53">
        <v>5</v>
      </c>
      <c r="G361" s="53">
        <v>6</v>
      </c>
      <c r="H361" s="53">
        <v>7</v>
      </c>
      <c r="I361" s="53">
        <v>8</v>
      </c>
      <c r="J361" s="53">
        <v>9</v>
      </c>
      <c r="K361" s="53">
        <v>10</v>
      </c>
      <c r="L361" s="53">
        <v>11</v>
      </c>
      <c r="M361" s="53">
        <v>12</v>
      </c>
      <c r="N361" s="53">
        <v>13</v>
      </c>
      <c r="O361" s="53">
        <v>14</v>
      </c>
      <c r="P361" s="53">
        <v>15</v>
      </c>
      <c r="Q361" s="53">
        <v>16</v>
      </c>
      <c r="R361" s="53">
        <v>17</v>
      </c>
      <c r="S361" s="53">
        <v>18</v>
      </c>
      <c r="T361" s="53">
        <v>19</v>
      </c>
      <c r="U361" s="53">
        <v>20</v>
      </c>
      <c r="V361" s="53">
        <v>21</v>
      </c>
      <c r="W361" s="53">
        <v>22</v>
      </c>
      <c r="X361" s="53">
        <v>23</v>
      </c>
      <c r="Y361" s="53">
        <v>24</v>
      </c>
      <c r="Z361" s="53">
        <v>25</v>
      </c>
      <c r="AA361" s="53">
        <v>26</v>
      </c>
      <c r="AB361" s="53">
        <v>27</v>
      </c>
      <c r="AC361" s="53">
        <v>28</v>
      </c>
      <c r="AD361" s="53">
        <v>29</v>
      </c>
      <c r="AE361" s="53">
        <v>30</v>
      </c>
      <c r="AF361" s="53">
        <v>31</v>
      </c>
      <c r="AG361" s="53">
        <v>32</v>
      </c>
      <c r="AH361" s="53">
        <v>33</v>
      </c>
      <c r="AI361" s="53">
        <v>34</v>
      </c>
      <c r="AJ361" s="53">
        <v>35</v>
      </c>
      <c r="AK361" s="53">
        <v>36</v>
      </c>
      <c r="AL361" s="53">
        <v>37</v>
      </c>
      <c r="AM361" s="53">
        <v>38</v>
      </c>
      <c r="AN361" s="53">
        <v>39</v>
      </c>
      <c r="AO361" s="53">
        <v>40</v>
      </c>
      <c r="AP361" s="53">
        <v>41</v>
      </c>
      <c r="AQ361" s="53">
        <v>42</v>
      </c>
      <c r="AR361" s="53">
        <v>43</v>
      </c>
      <c r="AS361" s="53">
        <v>44</v>
      </c>
      <c r="AT361" s="53">
        <v>45</v>
      </c>
      <c r="AU361" s="53">
        <v>46</v>
      </c>
      <c r="AV361" s="53">
        <v>47</v>
      </c>
      <c r="AW361" s="53">
        <v>48</v>
      </c>
      <c r="AX361" s="53">
        <v>49</v>
      </c>
      <c r="AY361" s="53">
        <v>50</v>
      </c>
      <c r="AZ361" s="53">
        <v>51</v>
      </c>
      <c r="BA361" s="53">
        <v>52</v>
      </c>
      <c r="BB361" s="53">
        <v>53</v>
      </c>
      <c r="BC361" s="53">
        <v>54</v>
      </c>
      <c r="BD361" s="53">
        <v>55</v>
      </c>
      <c r="BE361" s="53">
        <v>56</v>
      </c>
      <c r="BF361" s="53">
        <v>57</v>
      </c>
      <c r="BG361" s="53">
        <v>58</v>
      </c>
      <c r="BH361" s="53">
        <v>59</v>
      </c>
      <c r="BI361" s="53">
        <v>60</v>
      </c>
      <c r="BJ361" s="53">
        <v>61</v>
      </c>
      <c r="BK361" s="53">
        <v>62</v>
      </c>
      <c r="BL361" s="53">
        <v>63</v>
      </c>
      <c r="BM361" s="53">
        <v>64</v>
      </c>
      <c r="BN361" s="53">
        <v>65</v>
      </c>
      <c r="BO361" s="53">
        <v>66</v>
      </c>
      <c r="BP361" s="53">
        <v>67</v>
      </c>
      <c r="BQ361" s="53">
        <v>68</v>
      </c>
      <c r="BR361" s="53">
        <v>69</v>
      </c>
      <c r="BS361" s="53">
        <v>70</v>
      </c>
      <c r="BT361" s="53">
        <v>71</v>
      </c>
      <c r="BU361" s="53">
        <v>72</v>
      </c>
      <c r="BV361" s="53">
        <v>73</v>
      </c>
      <c r="BW361" s="53">
        <v>74</v>
      </c>
      <c r="BX361" s="53">
        <v>75</v>
      </c>
      <c r="BY361" s="53">
        <v>76</v>
      </c>
      <c r="BZ361" s="53">
        <v>77</v>
      </c>
      <c r="CA361" s="53">
        <v>78</v>
      </c>
      <c r="CB361" s="53">
        <v>79</v>
      </c>
      <c r="CC361" s="53">
        <v>80</v>
      </c>
      <c r="CD361" s="53">
        <v>81</v>
      </c>
      <c r="CE361" s="53">
        <v>82</v>
      </c>
      <c r="CF361" s="53">
        <v>83</v>
      </c>
      <c r="CG361" s="53">
        <v>84</v>
      </c>
      <c r="CH361" s="53">
        <v>85</v>
      </c>
      <c r="CI361" s="53">
        <v>86</v>
      </c>
      <c r="CJ361" s="53">
        <v>87</v>
      </c>
      <c r="CK361" s="53">
        <v>88</v>
      </c>
      <c r="CL361" s="53">
        <v>89</v>
      </c>
      <c r="CM361" s="53">
        <v>90</v>
      </c>
      <c r="CN361" s="53">
        <v>91</v>
      </c>
      <c r="CO361" s="53">
        <v>92</v>
      </c>
      <c r="CP361" s="53">
        <v>93</v>
      </c>
      <c r="CQ361" s="53">
        <v>94</v>
      </c>
      <c r="CR361" s="53">
        <v>95</v>
      </c>
      <c r="CS361" s="53">
        <v>96</v>
      </c>
      <c r="CT361" s="53">
        <v>97</v>
      </c>
      <c r="CU361" s="53">
        <v>98</v>
      </c>
      <c r="CV361" s="53">
        <v>99</v>
      </c>
      <c r="CW361" s="53">
        <v>100</v>
      </c>
      <c r="CX361" s="53">
        <v>101</v>
      </c>
      <c r="CY361" s="53">
        <v>102</v>
      </c>
      <c r="CZ361" s="53">
        <v>103</v>
      </c>
      <c r="DA361" s="53">
        <v>104</v>
      </c>
      <c r="DB361" s="53">
        <v>105</v>
      </c>
    </row>
    <row r="362" spans="1:106">
      <c r="A362" s="54">
        <v>0</v>
      </c>
      <c r="B362" s="54">
        <v>219</v>
      </c>
      <c r="C362" s="54">
        <v>512</v>
      </c>
      <c r="D362" s="54">
        <v>1000</v>
      </c>
      <c r="E362" s="54">
        <v>2114</v>
      </c>
      <c r="F362" s="54">
        <v>3310</v>
      </c>
      <c r="G362" s="54">
        <v>4593</v>
      </c>
      <c r="H362" s="54">
        <v>5965</v>
      </c>
      <c r="I362" s="54">
        <v>7430</v>
      </c>
      <c r="J362" s="54">
        <v>8991</v>
      </c>
      <c r="K362" s="54">
        <v>10652</v>
      </c>
      <c r="L362" s="54">
        <v>10971</v>
      </c>
      <c r="M362" s="54">
        <v>11301</v>
      </c>
      <c r="N362" s="54">
        <v>11640</v>
      </c>
      <c r="O362" s="54">
        <v>11989</v>
      </c>
      <c r="P362" s="54">
        <v>12348</v>
      </c>
      <c r="Q362" s="54">
        <v>12719</v>
      </c>
      <c r="R362" s="54">
        <v>13100</v>
      </c>
      <c r="S362" s="54">
        <v>13493</v>
      </c>
      <c r="T362" s="54">
        <v>13895</v>
      </c>
      <c r="U362" s="54">
        <v>14309</v>
      </c>
      <c r="V362" s="54">
        <v>14735</v>
      </c>
      <c r="W362" s="54">
        <v>15175</v>
      </c>
      <c r="X362" s="54">
        <v>15628</v>
      </c>
      <c r="Y362" s="54">
        <v>16095</v>
      </c>
      <c r="Z362" s="54">
        <v>16576</v>
      </c>
      <c r="AA362" s="54">
        <v>17072</v>
      </c>
      <c r="AB362" s="54">
        <v>17582</v>
      </c>
      <c r="AC362" s="54">
        <v>18108</v>
      </c>
      <c r="AD362" s="54">
        <v>18650</v>
      </c>
      <c r="AE362" s="54">
        <v>19208</v>
      </c>
      <c r="AF362" s="54">
        <v>19782</v>
      </c>
      <c r="AG362" s="54">
        <v>20374</v>
      </c>
      <c r="AH362" s="54">
        <v>20984</v>
      </c>
      <c r="AI362" s="54">
        <v>21612</v>
      </c>
      <c r="AJ362" s="54">
        <v>22258</v>
      </c>
      <c r="AK362" s="54">
        <v>22924</v>
      </c>
      <c r="AL362" s="54">
        <v>23611</v>
      </c>
      <c r="AM362" s="54">
        <v>24317</v>
      </c>
      <c r="AN362" s="54">
        <v>25045</v>
      </c>
      <c r="AO362" s="54">
        <v>25795</v>
      </c>
      <c r="AP362" s="54">
        <v>26567</v>
      </c>
      <c r="AQ362" s="54">
        <v>27363</v>
      </c>
      <c r="AR362" s="54">
        <v>28182</v>
      </c>
      <c r="AS362" s="54">
        <v>29026</v>
      </c>
      <c r="AT362" s="54">
        <v>29895</v>
      </c>
      <c r="AU362" s="54">
        <v>30790</v>
      </c>
      <c r="AV362" s="54">
        <v>31712</v>
      </c>
      <c r="AW362" s="54">
        <v>32662</v>
      </c>
      <c r="AX362" s="54">
        <v>33640</v>
      </c>
      <c r="AY362" s="54">
        <v>34647</v>
      </c>
      <c r="AZ362" s="54">
        <v>35685</v>
      </c>
      <c r="BA362" s="54">
        <v>36754</v>
      </c>
      <c r="BB362" s="54">
        <v>37855</v>
      </c>
      <c r="BC362" s="54">
        <v>38989</v>
      </c>
      <c r="BD362" s="54">
        <v>40157</v>
      </c>
      <c r="BE362" s="54">
        <v>41360</v>
      </c>
      <c r="BF362" s="54">
        <v>42599</v>
      </c>
      <c r="BG362" s="54">
        <v>43876</v>
      </c>
      <c r="BH362" s="54">
        <v>45190</v>
      </c>
      <c r="BI362" s="54">
        <v>46544</v>
      </c>
      <c r="BJ362" s="54">
        <v>47939</v>
      </c>
      <c r="BK362" s="54">
        <v>49376</v>
      </c>
      <c r="BL362" s="54">
        <v>50855</v>
      </c>
      <c r="BM362" s="54">
        <v>52379</v>
      </c>
      <c r="BN362" s="54">
        <v>53949</v>
      </c>
      <c r="BO362" s="54">
        <v>55566</v>
      </c>
      <c r="BP362" s="54">
        <v>57231</v>
      </c>
      <c r="BQ362" s="54">
        <v>58946</v>
      </c>
      <c r="BR362" s="54">
        <v>60713</v>
      </c>
      <c r="BS362" s="54">
        <v>62533</v>
      </c>
      <c r="BT362" s="54">
        <v>64407</v>
      </c>
      <c r="BU362" s="54">
        <v>66337</v>
      </c>
      <c r="BV362" s="54">
        <v>68326</v>
      </c>
      <c r="BW362" s="54">
        <v>70373</v>
      </c>
      <c r="BX362" s="54">
        <v>72483</v>
      </c>
      <c r="BY362" s="54">
        <v>74657</v>
      </c>
      <c r="BZ362" s="54">
        <v>76896</v>
      </c>
      <c r="CA362" s="54">
        <v>79203</v>
      </c>
      <c r="CB362" s="54">
        <v>81579</v>
      </c>
      <c r="CC362" s="54">
        <v>84026</v>
      </c>
      <c r="CD362" s="54">
        <v>86546</v>
      </c>
      <c r="CE362" s="54">
        <v>89142</v>
      </c>
      <c r="CF362" s="54">
        <v>91815</v>
      </c>
      <c r="CG362" s="54">
        <v>94569</v>
      </c>
      <c r="CH362" s="54">
        <v>97405</v>
      </c>
      <c r="CI362" s="54">
        <v>100326</v>
      </c>
      <c r="CJ362" s="54">
        <v>103334</v>
      </c>
      <c r="CK362" s="54">
        <v>106433</v>
      </c>
      <c r="CL362" s="54">
        <v>109624</v>
      </c>
      <c r="CM362" s="54">
        <v>112911</v>
      </c>
      <c r="CN362" s="54">
        <v>116296</v>
      </c>
      <c r="CO362" s="54">
        <v>119782</v>
      </c>
      <c r="CP362" s="54">
        <v>123373</v>
      </c>
      <c r="CQ362" s="54">
        <v>127071</v>
      </c>
      <c r="CR362" s="54">
        <v>130880</v>
      </c>
      <c r="CS362" s="54">
        <v>134802</v>
      </c>
      <c r="CT362" s="54">
        <v>138842</v>
      </c>
      <c r="CU362" s="54">
        <v>143002</v>
      </c>
      <c r="CV362" s="54">
        <v>147287</v>
      </c>
      <c r="CW362" s="54">
        <v>151699</v>
      </c>
      <c r="CX362" s="54">
        <v>156243</v>
      </c>
      <c r="CY362" s="54">
        <v>160922</v>
      </c>
      <c r="CZ362" s="54">
        <v>165741</v>
      </c>
      <c r="DA362" s="54">
        <v>170703</v>
      </c>
      <c r="DB362" s="54">
        <v>175812</v>
      </c>
    </row>
    <row r="363" spans="1:106">
      <c r="A363" s="54">
        <v>1</v>
      </c>
      <c r="B363" s="54">
        <v>219</v>
      </c>
      <c r="C363" s="54">
        <v>512</v>
      </c>
      <c r="D363" s="54">
        <v>1000</v>
      </c>
      <c r="E363" s="54">
        <v>2114</v>
      </c>
      <c r="F363" s="54">
        <v>3311</v>
      </c>
      <c r="G363" s="54">
        <v>4593</v>
      </c>
      <c r="H363" s="54">
        <v>5965</v>
      </c>
      <c r="I363" s="54">
        <v>7430</v>
      </c>
      <c r="J363" s="54">
        <v>8991</v>
      </c>
      <c r="K363" s="54">
        <v>10652</v>
      </c>
      <c r="L363" s="54">
        <v>10972</v>
      </c>
      <c r="M363" s="54">
        <v>11301</v>
      </c>
      <c r="N363" s="54">
        <v>11640</v>
      </c>
      <c r="O363" s="54">
        <v>11989</v>
      </c>
      <c r="P363" s="54">
        <v>12349</v>
      </c>
      <c r="Q363" s="54">
        <v>12719</v>
      </c>
      <c r="R363" s="54">
        <v>13101</v>
      </c>
      <c r="S363" s="54">
        <v>13490</v>
      </c>
      <c r="T363" s="54">
        <v>13892</v>
      </c>
      <c r="U363" s="54">
        <v>14305</v>
      </c>
      <c r="V363" s="54">
        <v>14732</v>
      </c>
      <c r="W363" s="54">
        <v>15171</v>
      </c>
      <c r="X363" s="54">
        <v>15624</v>
      </c>
      <c r="Y363" s="54">
        <v>16091</v>
      </c>
      <c r="Z363" s="54">
        <v>16572</v>
      </c>
      <c r="AA363" s="54">
        <v>17068</v>
      </c>
      <c r="AB363" s="54">
        <v>17578</v>
      </c>
      <c r="AC363" s="54">
        <v>18104</v>
      </c>
      <c r="AD363" s="54">
        <v>18645</v>
      </c>
      <c r="AE363" s="54">
        <v>19203</v>
      </c>
      <c r="AF363" s="54">
        <v>19778</v>
      </c>
      <c r="AG363" s="54">
        <v>20369</v>
      </c>
      <c r="AH363" s="54">
        <v>20979</v>
      </c>
      <c r="AI363" s="54">
        <v>21606</v>
      </c>
      <c r="AJ363" s="54">
        <v>22253</v>
      </c>
      <c r="AK363" s="54">
        <v>22919</v>
      </c>
      <c r="AL363" s="54">
        <v>23605</v>
      </c>
      <c r="AM363" s="54">
        <v>24311</v>
      </c>
      <c r="AN363" s="54">
        <v>25039</v>
      </c>
      <c r="AO363" s="54">
        <v>25789</v>
      </c>
      <c r="AP363" s="54">
        <v>26561</v>
      </c>
      <c r="AQ363" s="54">
        <v>27356</v>
      </c>
      <c r="AR363" s="54">
        <v>28175</v>
      </c>
      <c r="AS363" s="54">
        <v>29019</v>
      </c>
      <c r="AT363" s="54">
        <v>29887</v>
      </c>
      <c r="AU363" s="54">
        <v>30782</v>
      </c>
      <c r="AV363" s="54">
        <v>31704</v>
      </c>
      <c r="AW363" s="54">
        <v>32654</v>
      </c>
      <c r="AX363" s="54">
        <v>33632</v>
      </c>
      <c r="AY363" s="54">
        <v>34639</v>
      </c>
      <c r="AZ363" s="54">
        <v>35677</v>
      </c>
      <c r="BA363" s="54">
        <v>36745</v>
      </c>
      <c r="BB363" s="54">
        <v>37846</v>
      </c>
      <c r="BC363" s="54">
        <v>38980</v>
      </c>
      <c r="BD363" s="54">
        <v>40147</v>
      </c>
      <c r="BE363" s="54">
        <v>41350</v>
      </c>
      <c r="BF363" s="54">
        <v>42589</v>
      </c>
      <c r="BG363" s="54">
        <v>43865</v>
      </c>
      <c r="BH363" s="54">
        <v>45179</v>
      </c>
      <c r="BI363" s="54">
        <v>46533</v>
      </c>
      <c r="BJ363" s="54">
        <v>47927</v>
      </c>
      <c r="BK363" s="54">
        <v>49364</v>
      </c>
      <c r="BL363" s="54">
        <v>50843</v>
      </c>
      <c r="BM363" s="54">
        <v>52366</v>
      </c>
      <c r="BN363" s="54">
        <v>53936</v>
      </c>
      <c r="BO363" s="54">
        <v>55552</v>
      </c>
      <c r="BP363" s="54">
        <v>57217</v>
      </c>
      <c r="BQ363" s="54">
        <v>58932</v>
      </c>
      <c r="BR363" s="54">
        <v>60698</v>
      </c>
      <c r="BS363" s="54">
        <v>62517</v>
      </c>
      <c r="BT363" s="54">
        <v>64391</v>
      </c>
      <c r="BU363" s="54">
        <v>66321</v>
      </c>
      <c r="BV363" s="54">
        <v>68309</v>
      </c>
      <c r="BW363" s="54">
        <v>70356</v>
      </c>
      <c r="BX363" s="54">
        <v>72467</v>
      </c>
      <c r="BY363" s="54">
        <v>74640</v>
      </c>
      <c r="BZ363" s="54">
        <v>76879</v>
      </c>
      <c r="CA363" s="54">
        <v>79185</v>
      </c>
      <c r="CB363" s="54">
        <v>81560</v>
      </c>
      <c r="CC363" s="54">
        <v>84007</v>
      </c>
      <c r="CD363" s="54">
        <v>86526</v>
      </c>
      <c r="CE363" s="54">
        <v>89121</v>
      </c>
      <c r="CF363" s="54">
        <v>91794</v>
      </c>
      <c r="CG363" s="54">
        <v>94547</v>
      </c>
      <c r="CH363" s="54">
        <v>97382</v>
      </c>
      <c r="CI363" s="54">
        <v>100302</v>
      </c>
      <c r="CJ363" s="54">
        <v>103310</v>
      </c>
      <c r="CK363" s="54">
        <v>106408</v>
      </c>
      <c r="CL363" s="54">
        <v>109598</v>
      </c>
      <c r="CM363" s="54">
        <v>112884</v>
      </c>
      <c r="CN363" s="54">
        <v>116268</v>
      </c>
      <c r="CO363" s="54">
        <v>119753</v>
      </c>
      <c r="CP363" s="54">
        <v>123343</v>
      </c>
      <c r="CQ363" s="54">
        <v>127040</v>
      </c>
      <c r="CR363" s="54">
        <v>130847</v>
      </c>
      <c r="CS363" s="54">
        <v>134768</v>
      </c>
      <c r="CT363" s="54">
        <v>138807</v>
      </c>
      <c r="CU363" s="54">
        <v>142965</v>
      </c>
      <c r="CV363" s="54">
        <v>147248</v>
      </c>
      <c r="CW363" s="54">
        <v>151659</v>
      </c>
      <c r="CX363" s="54">
        <v>156201</v>
      </c>
      <c r="CY363" s="54">
        <v>160878</v>
      </c>
      <c r="CZ363" s="54">
        <v>165694</v>
      </c>
      <c r="DA363" s="54">
        <v>170654</v>
      </c>
      <c r="DB363" s="54"/>
    </row>
    <row r="364" spans="1:106">
      <c r="A364" s="54">
        <v>2</v>
      </c>
      <c r="B364" s="54">
        <v>220</v>
      </c>
      <c r="C364" s="54">
        <v>512</v>
      </c>
      <c r="D364" s="54">
        <v>1000</v>
      </c>
      <c r="E364" s="54">
        <v>2114</v>
      </c>
      <c r="F364" s="54">
        <v>3311</v>
      </c>
      <c r="G364" s="54">
        <v>4594</v>
      </c>
      <c r="H364" s="54">
        <v>5966</v>
      </c>
      <c r="I364" s="54">
        <v>7430</v>
      </c>
      <c r="J364" s="54">
        <v>8992</v>
      </c>
      <c r="K364" s="54">
        <v>10653</v>
      </c>
      <c r="L364" s="54">
        <v>10972</v>
      </c>
      <c r="M364" s="54">
        <v>11301</v>
      </c>
      <c r="N364" s="54">
        <v>11640</v>
      </c>
      <c r="O364" s="54">
        <v>11990</v>
      </c>
      <c r="P364" s="54">
        <v>12349</v>
      </c>
      <c r="Q364" s="54">
        <v>12720</v>
      </c>
      <c r="R364" s="54">
        <v>13097</v>
      </c>
      <c r="S364" s="54">
        <v>13486</v>
      </c>
      <c r="T364" s="54">
        <v>13888</v>
      </c>
      <c r="U364" s="54">
        <v>14301</v>
      </c>
      <c r="V364" s="54">
        <v>14727</v>
      </c>
      <c r="W364" s="54">
        <v>15167</v>
      </c>
      <c r="X364" s="54">
        <v>15620</v>
      </c>
      <c r="Y364" s="54">
        <v>16086</v>
      </c>
      <c r="Z364" s="54">
        <v>16567</v>
      </c>
      <c r="AA364" s="54">
        <v>17063</v>
      </c>
      <c r="AB364" s="54">
        <v>17573</v>
      </c>
      <c r="AC364" s="54">
        <v>18099</v>
      </c>
      <c r="AD364" s="54">
        <v>18640</v>
      </c>
      <c r="AE364" s="54">
        <v>19198</v>
      </c>
      <c r="AF364" s="54">
        <v>19772</v>
      </c>
      <c r="AG364" s="54">
        <v>20363</v>
      </c>
      <c r="AH364" s="54">
        <v>20973</v>
      </c>
      <c r="AI364" s="54">
        <v>21600</v>
      </c>
      <c r="AJ364" s="54">
        <v>22247</v>
      </c>
      <c r="AK364" s="54">
        <v>22912</v>
      </c>
      <c r="AL364" s="54">
        <v>23598</v>
      </c>
      <c r="AM364" s="54">
        <v>24304</v>
      </c>
      <c r="AN364" s="54">
        <v>25032</v>
      </c>
      <c r="AO364" s="54">
        <v>25781</v>
      </c>
      <c r="AP364" s="54">
        <v>26553</v>
      </c>
      <c r="AQ364" s="54">
        <v>27348</v>
      </c>
      <c r="AR364" s="54">
        <v>28167</v>
      </c>
      <c r="AS364" s="54">
        <v>29010</v>
      </c>
      <c r="AT364" s="54">
        <v>29879</v>
      </c>
      <c r="AU364" s="54">
        <v>30774</v>
      </c>
      <c r="AV364" s="54">
        <v>31695</v>
      </c>
      <c r="AW364" s="54">
        <v>32644</v>
      </c>
      <c r="AX364" s="54">
        <v>33622</v>
      </c>
      <c r="AY364" s="54">
        <v>34629</v>
      </c>
      <c r="AZ364" s="54">
        <v>35666</v>
      </c>
      <c r="BA364" s="54">
        <v>36735</v>
      </c>
      <c r="BB364" s="54">
        <v>37835</v>
      </c>
      <c r="BC364" s="54">
        <v>38969</v>
      </c>
      <c r="BD364" s="54">
        <v>40136</v>
      </c>
      <c r="BE364" s="54">
        <v>41338</v>
      </c>
      <c r="BF364" s="54">
        <v>42577</v>
      </c>
      <c r="BG364" s="54">
        <v>43853</v>
      </c>
      <c r="BH364" s="54">
        <v>45166</v>
      </c>
      <c r="BI364" s="54">
        <v>46520</v>
      </c>
      <c r="BJ364" s="54">
        <v>47914</v>
      </c>
      <c r="BK364" s="54">
        <v>49349</v>
      </c>
      <c r="BL364" s="54">
        <v>50828</v>
      </c>
      <c r="BM364" s="54">
        <v>52351</v>
      </c>
      <c r="BN364" s="54">
        <v>53920</v>
      </c>
      <c r="BO364" s="54">
        <v>55536</v>
      </c>
      <c r="BP364" s="54">
        <v>57201</v>
      </c>
      <c r="BQ364" s="54">
        <v>58915</v>
      </c>
      <c r="BR364" s="54">
        <v>60681</v>
      </c>
      <c r="BS364" s="54">
        <v>62499</v>
      </c>
      <c r="BT364" s="54">
        <v>64372</v>
      </c>
      <c r="BU364" s="54">
        <v>66302</v>
      </c>
      <c r="BV364" s="54">
        <v>68289</v>
      </c>
      <c r="BW364" s="54">
        <v>70337</v>
      </c>
      <c r="BX364" s="54">
        <v>72447</v>
      </c>
      <c r="BY364" s="54">
        <v>74620</v>
      </c>
      <c r="BZ364" s="54">
        <v>76859</v>
      </c>
      <c r="CA364" s="54">
        <v>79164</v>
      </c>
      <c r="CB364" s="54">
        <v>81538</v>
      </c>
      <c r="CC364" s="54">
        <v>83984</v>
      </c>
      <c r="CD364" s="54">
        <v>86503</v>
      </c>
      <c r="CE364" s="54">
        <v>89097</v>
      </c>
      <c r="CF364" s="54">
        <v>91769</v>
      </c>
      <c r="CG364" s="54">
        <v>94521</v>
      </c>
      <c r="CH364" s="54">
        <v>97355</v>
      </c>
      <c r="CI364" s="54">
        <v>100275</v>
      </c>
      <c r="CJ364" s="54">
        <v>103281</v>
      </c>
      <c r="CK364" s="54">
        <v>106378</v>
      </c>
      <c r="CL364" s="54">
        <v>109567</v>
      </c>
      <c r="CM364" s="54">
        <v>112852</v>
      </c>
      <c r="CN364" s="54">
        <v>116235</v>
      </c>
      <c r="CO364" s="54">
        <v>119719</v>
      </c>
      <c r="CP364" s="54">
        <v>123307</v>
      </c>
      <c r="CQ364" s="54">
        <v>127003</v>
      </c>
      <c r="CR364" s="54">
        <v>130809</v>
      </c>
      <c r="CS364" s="54">
        <v>134728</v>
      </c>
      <c r="CT364" s="54">
        <v>138765</v>
      </c>
      <c r="CU364" s="54">
        <v>142922</v>
      </c>
      <c r="CV364" s="54">
        <v>147203</v>
      </c>
      <c r="CW364" s="54">
        <v>151611</v>
      </c>
      <c r="CX364" s="54">
        <v>156151</v>
      </c>
      <c r="CY364" s="54">
        <v>160826</v>
      </c>
      <c r="CZ364" s="54">
        <v>165640</v>
      </c>
      <c r="DA364" s="54"/>
      <c r="DB364" s="54"/>
    </row>
    <row r="365" spans="1:106">
      <c r="A365" s="54">
        <v>3</v>
      </c>
      <c r="B365" s="54">
        <v>220</v>
      </c>
      <c r="C365" s="54">
        <v>512</v>
      </c>
      <c r="D365" s="54">
        <v>1000</v>
      </c>
      <c r="E365" s="54">
        <v>2115</v>
      </c>
      <c r="F365" s="54">
        <v>3311</v>
      </c>
      <c r="G365" s="54">
        <v>4594</v>
      </c>
      <c r="H365" s="54">
        <v>5966</v>
      </c>
      <c r="I365" s="54">
        <v>7431</v>
      </c>
      <c r="J365" s="54">
        <v>8992</v>
      </c>
      <c r="K365" s="54">
        <v>10653</v>
      </c>
      <c r="L365" s="54">
        <v>10972</v>
      </c>
      <c r="M365" s="54">
        <v>11301</v>
      </c>
      <c r="N365" s="54">
        <v>11640</v>
      </c>
      <c r="O365" s="54">
        <v>11990</v>
      </c>
      <c r="P365" s="54">
        <v>12349</v>
      </c>
      <c r="Q365" s="54">
        <v>12716</v>
      </c>
      <c r="R365" s="54">
        <v>13093</v>
      </c>
      <c r="S365" s="54">
        <v>13482</v>
      </c>
      <c r="T365" s="54">
        <v>13883</v>
      </c>
      <c r="U365" s="54">
        <v>14296</v>
      </c>
      <c r="V365" s="54">
        <v>14723</v>
      </c>
      <c r="W365" s="54">
        <v>15162</v>
      </c>
      <c r="X365" s="54">
        <v>15614</v>
      </c>
      <c r="Y365" s="54">
        <v>16081</v>
      </c>
      <c r="Z365" s="54">
        <v>16562</v>
      </c>
      <c r="AA365" s="54">
        <v>17057</v>
      </c>
      <c r="AB365" s="54">
        <v>17567</v>
      </c>
      <c r="AC365" s="54">
        <v>18093</v>
      </c>
      <c r="AD365" s="54">
        <v>18634</v>
      </c>
      <c r="AE365" s="54">
        <v>19191</v>
      </c>
      <c r="AF365" s="54">
        <v>19765</v>
      </c>
      <c r="AG365" s="54">
        <v>20357</v>
      </c>
      <c r="AH365" s="54">
        <v>20966</v>
      </c>
      <c r="AI365" s="54">
        <v>21593</v>
      </c>
      <c r="AJ365" s="54">
        <v>22239</v>
      </c>
      <c r="AK365" s="54">
        <v>22905</v>
      </c>
      <c r="AL365" s="54">
        <v>23590</v>
      </c>
      <c r="AM365" s="54">
        <v>24296</v>
      </c>
      <c r="AN365" s="54">
        <v>25024</v>
      </c>
      <c r="AO365" s="54">
        <v>25773</v>
      </c>
      <c r="AP365" s="54">
        <v>26544</v>
      </c>
      <c r="AQ365" s="54">
        <v>27339</v>
      </c>
      <c r="AR365" s="54">
        <v>28158</v>
      </c>
      <c r="AS365" s="54">
        <v>29001</v>
      </c>
      <c r="AT365" s="54">
        <v>29869</v>
      </c>
      <c r="AU365" s="54">
        <v>30763</v>
      </c>
      <c r="AV365" s="54">
        <v>31685</v>
      </c>
      <c r="AW365" s="54">
        <v>32634</v>
      </c>
      <c r="AX365" s="54">
        <v>33611</v>
      </c>
      <c r="AY365" s="54">
        <v>34618</v>
      </c>
      <c r="AZ365" s="54">
        <v>35655</v>
      </c>
      <c r="BA365" s="54">
        <v>36723</v>
      </c>
      <c r="BB365" s="54">
        <v>37823</v>
      </c>
      <c r="BC365" s="54">
        <v>38956</v>
      </c>
      <c r="BD365" s="54">
        <v>40123</v>
      </c>
      <c r="BE365" s="54">
        <v>41325</v>
      </c>
      <c r="BF365" s="54">
        <v>42563</v>
      </c>
      <c r="BG365" s="54">
        <v>43838</v>
      </c>
      <c r="BH365" s="54">
        <v>45152</v>
      </c>
      <c r="BI365" s="54">
        <v>46504</v>
      </c>
      <c r="BJ365" s="54">
        <v>47898</v>
      </c>
      <c r="BK365" s="54">
        <v>49333</v>
      </c>
      <c r="BL365" s="54">
        <v>50811</v>
      </c>
      <c r="BM365" s="54">
        <v>52334</v>
      </c>
      <c r="BN365" s="54">
        <v>53902</v>
      </c>
      <c r="BO365" s="54">
        <v>55518</v>
      </c>
      <c r="BP365" s="54">
        <v>57182</v>
      </c>
      <c r="BQ365" s="54">
        <v>58895</v>
      </c>
      <c r="BR365" s="54">
        <v>60660</v>
      </c>
      <c r="BS365" s="54">
        <v>62478</v>
      </c>
      <c r="BT365" s="54">
        <v>64351</v>
      </c>
      <c r="BU365" s="54">
        <v>66280</v>
      </c>
      <c r="BV365" s="54">
        <v>68268</v>
      </c>
      <c r="BW365" s="54">
        <v>70316</v>
      </c>
      <c r="BX365" s="54">
        <v>72425</v>
      </c>
      <c r="BY365" s="54">
        <v>74597</v>
      </c>
      <c r="BZ365" s="54">
        <v>76835</v>
      </c>
      <c r="CA365" s="54">
        <v>79139</v>
      </c>
      <c r="CB365" s="54">
        <v>81513</v>
      </c>
      <c r="CC365" s="54">
        <v>83957</v>
      </c>
      <c r="CD365" s="54">
        <v>86475</v>
      </c>
      <c r="CE365" s="54">
        <v>89069</v>
      </c>
      <c r="CF365" s="54">
        <v>91740</v>
      </c>
      <c r="CG365" s="54">
        <v>94491</v>
      </c>
      <c r="CH365" s="54">
        <v>97324</v>
      </c>
      <c r="CI365" s="54">
        <v>100242</v>
      </c>
      <c r="CJ365" s="54">
        <v>103248</v>
      </c>
      <c r="CK365" s="54">
        <v>106343</v>
      </c>
      <c r="CL365" s="54">
        <v>109531</v>
      </c>
      <c r="CM365" s="54">
        <v>112815</v>
      </c>
      <c r="CN365" s="54">
        <v>116196</v>
      </c>
      <c r="CO365" s="54">
        <v>119679</v>
      </c>
      <c r="CP365" s="54">
        <v>123266</v>
      </c>
      <c r="CQ365" s="54">
        <v>126960</v>
      </c>
      <c r="CR365" s="54">
        <v>130764</v>
      </c>
      <c r="CS365" s="54">
        <v>134682</v>
      </c>
      <c r="CT365" s="54">
        <v>138717</v>
      </c>
      <c r="CU365" s="54">
        <v>142872</v>
      </c>
      <c r="CV365" s="54">
        <v>147150</v>
      </c>
      <c r="CW365" s="54">
        <v>151557</v>
      </c>
      <c r="CX365" s="54">
        <v>156094</v>
      </c>
      <c r="CY365" s="54">
        <v>160766</v>
      </c>
      <c r="CZ365" s="54"/>
      <c r="DA365" s="54"/>
      <c r="DB365" s="54"/>
    </row>
    <row r="366" spans="1:106">
      <c r="A366" s="54">
        <v>4</v>
      </c>
      <c r="B366" s="54">
        <v>220</v>
      </c>
      <c r="C366" s="54">
        <v>513</v>
      </c>
      <c r="D366" s="54">
        <v>1001</v>
      </c>
      <c r="E366" s="54">
        <v>2115</v>
      </c>
      <c r="F366" s="54">
        <v>3311</v>
      </c>
      <c r="G366" s="54">
        <v>4594</v>
      </c>
      <c r="H366" s="54">
        <v>5966</v>
      </c>
      <c r="I366" s="54">
        <v>7431</v>
      </c>
      <c r="J366" s="54">
        <v>8992</v>
      </c>
      <c r="K366" s="54">
        <v>10653</v>
      </c>
      <c r="L366" s="54">
        <v>10972</v>
      </c>
      <c r="M366" s="54">
        <v>11302</v>
      </c>
      <c r="N366" s="54">
        <v>11641</v>
      </c>
      <c r="O366" s="54">
        <v>11990</v>
      </c>
      <c r="P366" s="54">
        <v>12345</v>
      </c>
      <c r="Q366" s="54">
        <v>12711</v>
      </c>
      <c r="R366" s="54">
        <v>13088</v>
      </c>
      <c r="S366" s="54">
        <v>13477</v>
      </c>
      <c r="T366" s="54">
        <v>13878</v>
      </c>
      <c r="U366" s="54">
        <v>14291</v>
      </c>
      <c r="V366" s="54">
        <v>14717</v>
      </c>
      <c r="W366" s="54">
        <v>15156</v>
      </c>
      <c r="X366" s="54">
        <v>15609</v>
      </c>
      <c r="Y366" s="54">
        <v>16075</v>
      </c>
      <c r="Z366" s="54">
        <v>16556</v>
      </c>
      <c r="AA366" s="54">
        <v>17051</v>
      </c>
      <c r="AB366" s="54">
        <v>17561</v>
      </c>
      <c r="AC366" s="54">
        <v>18086</v>
      </c>
      <c r="AD366" s="54">
        <v>18627</v>
      </c>
      <c r="AE366" s="54">
        <v>19184</v>
      </c>
      <c r="AF366" s="54">
        <v>19758</v>
      </c>
      <c r="AG366" s="54">
        <v>20349</v>
      </c>
      <c r="AH366" s="54">
        <v>20958</v>
      </c>
      <c r="AI366" s="54">
        <v>21585</v>
      </c>
      <c r="AJ366" s="54">
        <v>22231</v>
      </c>
      <c r="AK366" s="54">
        <v>22896</v>
      </c>
      <c r="AL366" s="54">
        <v>23582</v>
      </c>
      <c r="AM366" s="54">
        <v>24287</v>
      </c>
      <c r="AN366" s="54">
        <v>25014</v>
      </c>
      <c r="AO366" s="54">
        <v>25763</v>
      </c>
      <c r="AP366" s="54">
        <v>26534</v>
      </c>
      <c r="AQ366" s="54">
        <v>27329</v>
      </c>
      <c r="AR366" s="54">
        <v>28147</v>
      </c>
      <c r="AS366" s="54">
        <v>28990</v>
      </c>
      <c r="AT366" s="54">
        <v>29858</v>
      </c>
      <c r="AU366" s="54">
        <v>30752</v>
      </c>
      <c r="AV366" s="54">
        <v>31673</v>
      </c>
      <c r="AW366" s="54">
        <v>32622</v>
      </c>
      <c r="AX366" s="54">
        <v>33599</v>
      </c>
      <c r="AY366" s="54">
        <v>34605</v>
      </c>
      <c r="AZ366" s="54">
        <v>35641</v>
      </c>
      <c r="BA366" s="54">
        <v>36709</v>
      </c>
      <c r="BB366" s="54">
        <v>37809</v>
      </c>
      <c r="BC366" s="54">
        <v>38941</v>
      </c>
      <c r="BD366" s="54">
        <v>40108</v>
      </c>
      <c r="BE366" s="54">
        <v>41309</v>
      </c>
      <c r="BF366" s="54">
        <v>42547</v>
      </c>
      <c r="BG366" s="54">
        <v>43822</v>
      </c>
      <c r="BH366" s="54">
        <v>45135</v>
      </c>
      <c r="BI366" s="54">
        <v>46487</v>
      </c>
      <c r="BJ366" s="54">
        <v>47880</v>
      </c>
      <c r="BK366" s="54">
        <v>49315</v>
      </c>
      <c r="BL366" s="54">
        <v>50793</v>
      </c>
      <c r="BM366" s="54">
        <v>52315</v>
      </c>
      <c r="BN366" s="54">
        <v>53882</v>
      </c>
      <c r="BO366" s="54">
        <v>55497</v>
      </c>
      <c r="BP366" s="54">
        <v>57160</v>
      </c>
      <c r="BQ366" s="54">
        <v>58873</v>
      </c>
      <c r="BR366" s="54">
        <v>60638</v>
      </c>
      <c r="BS366" s="54">
        <v>62455</v>
      </c>
      <c r="BT366" s="54">
        <v>64327</v>
      </c>
      <c r="BU366" s="54">
        <v>66257</v>
      </c>
      <c r="BV366" s="54">
        <v>68244</v>
      </c>
      <c r="BW366" s="54">
        <v>70291</v>
      </c>
      <c r="BX366" s="54">
        <v>72399</v>
      </c>
      <c r="BY366" s="54">
        <v>74571</v>
      </c>
      <c r="BZ366" s="54">
        <v>76808</v>
      </c>
      <c r="CA366" s="54">
        <v>79111</v>
      </c>
      <c r="CB366" s="54">
        <v>81484</v>
      </c>
      <c r="CC366" s="54">
        <v>83928</v>
      </c>
      <c r="CD366" s="54">
        <v>86445</v>
      </c>
      <c r="CE366" s="54">
        <v>89037</v>
      </c>
      <c r="CF366" s="54">
        <v>91707</v>
      </c>
      <c r="CG366" s="54">
        <v>94457</v>
      </c>
      <c r="CH366" s="54">
        <v>97289</v>
      </c>
      <c r="CI366" s="54">
        <v>100206</v>
      </c>
      <c r="CJ366" s="54">
        <v>103210</v>
      </c>
      <c r="CK366" s="54">
        <v>106304</v>
      </c>
      <c r="CL366" s="54">
        <v>109491</v>
      </c>
      <c r="CM366" s="54">
        <v>112773</v>
      </c>
      <c r="CN366" s="54">
        <v>116153</v>
      </c>
      <c r="CO366" s="54">
        <v>119634</v>
      </c>
      <c r="CP366" s="54">
        <v>123219</v>
      </c>
      <c r="CQ366" s="54">
        <v>126912</v>
      </c>
      <c r="CR366" s="54">
        <v>130714</v>
      </c>
      <c r="CS366" s="54">
        <v>134630</v>
      </c>
      <c r="CT366" s="54">
        <v>138662</v>
      </c>
      <c r="CU366" s="54">
        <v>142815</v>
      </c>
      <c r="CV366" s="54">
        <v>147091</v>
      </c>
      <c r="CW366" s="54">
        <v>151495</v>
      </c>
      <c r="CX366" s="54">
        <v>156030</v>
      </c>
      <c r="CY366" s="54"/>
      <c r="CZ366" s="54"/>
      <c r="DA366" s="54"/>
      <c r="DB366" s="54"/>
    </row>
    <row r="367" spans="1:106">
      <c r="A367" s="54">
        <v>5</v>
      </c>
      <c r="B367" s="54">
        <v>220</v>
      </c>
      <c r="C367" s="54">
        <v>513</v>
      </c>
      <c r="D367" s="54">
        <v>1001</v>
      </c>
      <c r="E367" s="54">
        <v>2115</v>
      </c>
      <c r="F367" s="54">
        <v>3311</v>
      </c>
      <c r="G367" s="54">
        <v>4594</v>
      </c>
      <c r="H367" s="54">
        <v>5966</v>
      </c>
      <c r="I367" s="54">
        <v>7431</v>
      </c>
      <c r="J367" s="54">
        <v>8992</v>
      </c>
      <c r="K367" s="54">
        <v>10653</v>
      </c>
      <c r="L367" s="54">
        <v>10972</v>
      </c>
      <c r="M367" s="54">
        <v>11302</v>
      </c>
      <c r="N367" s="54">
        <v>11641</v>
      </c>
      <c r="O367" s="54">
        <v>11985</v>
      </c>
      <c r="P367" s="54">
        <v>12340</v>
      </c>
      <c r="Q367" s="54">
        <v>12706</v>
      </c>
      <c r="R367" s="54">
        <v>13083</v>
      </c>
      <c r="S367" s="54">
        <v>13472</v>
      </c>
      <c r="T367" s="54">
        <v>13872</v>
      </c>
      <c r="U367" s="54">
        <v>14285</v>
      </c>
      <c r="V367" s="54">
        <v>14711</v>
      </c>
      <c r="W367" s="54">
        <v>15150</v>
      </c>
      <c r="X367" s="54">
        <v>15602</v>
      </c>
      <c r="Y367" s="54">
        <v>16069</v>
      </c>
      <c r="Z367" s="54">
        <v>16549</v>
      </c>
      <c r="AA367" s="54">
        <v>17044</v>
      </c>
      <c r="AB367" s="54">
        <v>17554</v>
      </c>
      <c r="AC367" s="54">
        <v>18079</v>
      </c>
      <c r="AD367" s="54">
        <v>18619</v>
      </c>
      <c r="AE367" s="54">
        <v>19176</v>
      </c>
      <c r="AF367" s="54">
        <v>19750</v>
      </c>
      <c r="AG367" s="54">
        <v>20341</v>
      </c>
      <c r="AH367" s="54">
        <v>20949</v>
      </c>
      <c r="AI367" s="54">
        <v>21576</v>
      </c>
      <c r="AJ367" s="54">
        <v>22222</v>
      </c>
      <c r="AK367" s="54">
        <v>22887</v>
      </c>
      <c r="AL367" s="54">
        <v>23572</v>
      </c>
      <c r="AM367" s="54">
        <v>24277</v>
      </c>
      <c r="AN367" s="54">
        <v>25004</v>
      </c>
      <c r="AO367" s="54">
        <v>25753</v>
      </c>
      <c r="AP367" s="54">
        <v>26524</v>
      </c>
      <c r="AQ367" s="54">
        <v>27318</v>
      </c>
      <c r="AR367" s="54">
        <v>28136</v>
      </c>
      <c r="AS367" s="54">
        <v>28978</v>
      </c>
      <c r="AT367" s="54">
        <v>29846</v>
      </c>
      <c r="AU367" s="54">
        <v>30739</v>
      </c>
      <c r="AV367" s="54">
        <v>31660</v>
      </c>
      <c r="AW367" s="54">
        <v>32608</v>
      </c>
      <c r="AX367" s="54">
        <v>33585</v>
      </c>
      <c r="AY367" s="54">
        <v>34591</v>
      </c>
      <c r="AZ367" s="54">
        <v>35627</v>
      </c>
      <c r="BA367" s="54">
        <v>36694</v>
      </c>
      <c r="BB367" s="54">
        <v>37793</v>
      </c>
      <c r="BC367" s="54">
        <v>38925</v>
      </c>
      <c r="BD367" s="54">
        <v>40091</v>
      </c>
      <c r="BE367" s="54">
        <v>41292</v>
      </c>
      <c r="BF367" s="54">
        <v>42530</v>
      </c>
      <c r="BG367" s="54">
        <v>43804</v>
      </c>
      <c r="BH367" s="54">
        <v>45116</v>
      </c>
      <c r="BI367" s="54">
        <v>46468</v>
      </c>
      <c r="BJ367" s="54">
        <v>47860</v>
      </c>
      <c r="BK367" s="54">
        <v>49295</v>
      </c>
      <c r="BL367" s="54">
        <v>50772</v>
      </c>
      <c r="BM367" s="54">
        <v>52293</v>
      </c>
      <c r="BN367" s="54">
        <v>53860</v>
      </c>
      <c r="BO367" s="54">
        <v>55474</v>
      </c>
      <c r="BP367" s="54">
        <v>57137</v>
      </c>
      <c r="BQ367" s="54">
        <v>58849</v>
      </c>
      <c r="BR367" s="54">
        <v>60613</v>
      </c>
      <c r="BS367" s="54">
        <v>62429</v>
      </c>
      <c r="BT367" s="54">
        <v>64302</v>
      </c>
      <c r="BU367" s="54">
        <v>66231</v>
      </c>
      <c r="BV367" s="54">
        <v>68217</v>
      </c>
      <c r="BW367" s="54">
        <v>70264</v>
      </c>
      <c r="BX367" s="54">
        <v>72371</v>
      </c>
      <c r="BY367" s="54">
        <v>74542</v>
      </c>
      <c r="BZ367" s="54">
        <v>76777</v>
      </c>
      <c r="CA367" s="54">
        <v>79080</v>
      </c>
      <c r="CB367" s="54">
        <v>81452</v>
      </c>
      <c r="CC367" s="54">
        <v>83895</v>
      </c>
      <c r="CD367" s="54">
        <v>86410</v>
      </c>
      <c r="CE367" s="54">
        <v>89002</v>
      </c>
      <c r="CF367" s="54">
        <v>91670</v>
      </c>
      <c r="CG367" s="54">
        <v>94419</v>
      </c>
      <c r="CH367" s="54">
        <v>97250</v>
      </c>
      <c r="CI367" s="54">
        <v>100166</v>
      </c>
      <c r="CJ367" s="54">
        <v>103168</v>
      </c>
      <c r="CK367" s="54">
        <v>106261</v>
      </c>
      <c r="CL367" s="54">
        <v>109446</v>
      </c>
      <c r="CM367" s="54">
        <v>112727</v>
      </c>
      <c r="CN367" s="54">
        <v>116105</v>
      </c>
      <c r="CO367" s="54">
        <v>119584</v>
      </c>
      <c r="CP367" s="54">
        <v>123168</v>
      </c>
      <c r="CQ367" s="54">
        <v>126858</v>
      </c>
      <c r="CR367" s="54">
        <v>130658</v>
      </c>
      <c r="CS367" s="54">
        <v>134572</v>
      </c>
      <c r="CT367" s="54">
        <v>138602</v>
      </c>
      <c r="CU367" s="54">
        <v>142752</v>
      </c>
      <c r="CV367" s="54">
        <v>147026</v>
      </c>
      <c r="CW367" s="54">
        <v>151427</v>
      </c>
      <c r="CX367" s="54"/>
      <c r="CY367" s="54"/>
      <c r="CZ367" s="54"/>
      <c r="DA367" s="54"/>
      <c r="DB367" s="54"/>
    </row>
    <row r="368" spans="1:106">
      <c r="A368" s="54">
        <v>6</v>
      </c>
      <c r="B368" s="54">
        <v>220</v>
      </c>
      <c r="C368" s="54">
        <v>513</v>
      </c>
      <c r="D368" s="54">
        <v>1001</v>
      </c>
      <c r="E368" s="54">
        <v>2115</v>
      </c>
      <c r="F368" s="54">
        <v>3312</v>
      </c>
      <c r="G368" s="54">
        <v>4594</v>
      </c>
      <c r="H368" s="54">
        <v>5966</v>
      </c>
      <c r="I368" s="54">
        <v>7431</v>
      </c>
      <c r="J368" s="54">
        <v>8992</v>
      </c>
      <c r="K368" s="54">
        <v>10653</v>
      </c>
      <c r="L368" s="54">
        <v>10972</v>
      </c>
      <c r="M368" s="54">
        <v>11302</v>
      </c>
      <c r="N368" s="54">
        <v>11636</v>
      </c>
      <c r="O368" s="54">
        <v>11980</v>
      </c>
      <c r="P368" s="54">
        <v>12335</v>
      </c>
      <c r="Q368" s="54">
        <v>12700</v>
      </c>
      <c r="R368" s="54">
        <v>13077</v>
      </c>
      <c r="S368" s="54">
        <v>13466</v>
      </c>
      <c r="T368" s="54">
        <v>13866</v>
      </c>
      <c r="U368" s="54">
        <v>14279</v>
      </c>
      <c r="V368" s="54">
        <v>14704</v>
      </c>
      <c r="W368" s="54">
        <v>15143</v>
      </c>
      <c r="X368" s="54">
        <v>15595</v>
      </c>
      <c r="Y368" s="54">
        <v>16061</v>
      </c>
      <c r="Z368" s="54">
        <v>16542</v>
      </c>
      <c r="AA368" s="54">
        <v>17036</v>
      </c>
      <c r="AB368" s="54">
        <v>17546</v>
      </c>
      <c r="AC368" s="54">
        <v>18070</v>
      </c>
      <c r="AD368" s="54">
        <v>18611</v>
      </c>
      <c r="AE368" s="54">
        <v>19168</v>
      </c>
      <c r="AF368" s="54">
        <v>19741</v>
      </c>
      <c r="AG368" s="54">
        <v>20332</v>
      </c>
      <c r="AH368" s="54">
        <v>20940</v>
      </c>
      <c r="AI368" s="54">
        <v>21566</v>
      </c>
      <c r="AJ368" s="54">
        <v>22212</v>
      </c>
      <c r="AK368" s="54">
        <v>22877</v>
      </c>
      <c r="AL368" s="54">
        <v>23561</v>
      </c>
      <c r="AM368" s="54">
        <v>24266</v>
      </c>
      <c r="AN368" s="54">
        <v>24993</v>
      </c>
      <c r="AO368" s="54">
        <v>25741</v>
      </c>
      <c r="AP368" s="54">
        <v>26512</v>
      </c>
      <c r="AQ368" s="54">
        <v>27305</v>
      </c>
      <c r="AR368" s="54">
        <v>28123</v>
      </c>
      <c r="AS368" s="54">
        <v>28965</v>
      </c>
      <c r="AT368" s="54">
        <v>29832</v>
      </c>
      <c r="AU368" s="54">
        <v>30726</v>
      </c>
      <c r="AV368" s="54">
        <v>31646</v>
      </c>
      <c r="AW368" s="54">
        <v>32593</v>
      </c>
      <c r="AX368" s="54">
        <v>33570</v>
      </c>
      <c r="AY368" s="54">
        <v>34575</v>
      </c>
      <c r="AZ368" s="54">
        <v>35611</v>
      </c>
      <c r="BA368" s="54">
        <v>36677</v>
      </c>
      <c r="BB368" s="54">
        <v>37776</v>
      </c>
      <c r="BC368" s="54">
        <v>38908</v>
      </c>
      <c r="BD368" s="54">
        <v>40073</v>
      </c>
      <c r="BE368" s="54">
        <v>41274</v>
      </c>
      <c r="BF368" s="54">
        <v>42510</v>
      </c>
      <c r="BG368" s="54">
        <v>43784</v>
      </c>
      <c r="BH368" s="54">
        <v>45096</v>
      </c>
      <c r="BI368" s="54">
        <v>46447</v>
      </c>
      <c r="BJ368" s="54">
        <v>47839</v>
      </c>
      <c r="BK368" s="54">
        <v>49272</v>
      </c>
      <c r="BL368" s="54">
        <v>50749</v>
      </c>
      <c r="BM368" s="54">
        <v>52269</v>
      </c>
      <c r="BN368" s="54">
        <v>53836</v>
      </c>
      <c r="BO368" s="54">
        <v>55449</v>
      </c>
      <c r="BP368" s="54">
        <v>57111</v>
      </c>
      <c r="BQ368" s="54">
        <v>58822</v>
      </c>
      <c r="BR368" s="54">
        <v>60585</v>
      </c>
      <c r="BS368" s="54">
        <v>62403</v>
      </c>
      <c r="BT368" s="54">
        <v>64274</v>
      </c>
      <c r="BU368" s="54">
        <v>66202</v>
      </c>
      <c r="BV368" s="54">
        <v>68188</v>
      </c>
      <c r="BW368" s="54">
        <v>70233</v>
      </c>
      <c r="BX368" s="54">
        <v>72340</v>
      </c>
      <c r="BY368" s="54">
        <v>74509</v>
      </c>
      <c r="BZ368" s="54">
        <v>76744</v>
      </c>
      <c r="CA368" s="54">
        <v>79046</v>
      </c>
      <c r="CB368" s="54">
        <v>81416</v>
      </c>
      <c r="CC368" s="54">
        <v>83858</v>
      </c>
      <c r="CD368" s="54">
        <v>86373</v>
      </c>
      <c r="CE368" s="54">
        <v>88962</v>
      </c>
      <c r="CF368" s="54">
        <v>91630</v>
      </c>
      <c r="CG368" s="54">
        <v>94377</v>
      </c>
      <c r="CH368" s="54">
        <v>97207</v>
      </c>
      <c r="CI368" s="54">
        <v>100121</v>
      </c>
      <c r="CJ368" s="54">
        <v>103122</v>
      </c>
      <c r="CK368" s="54">
        <v>106213</v>
      </c>
      <c r="CL368" s="54">
        <v>109397</v>
      </c>
      <c r="CM368" s="54">
        <v>112675</v>
      </c>
      <c r="CN368" s="54">
        <v>116052</v>
      </c>
      <c r="CO368" s="54">
        <v>119529</v>
      </c>
      <c r="CP368" s="54">
        <v>123111</v>
      </c>
      <c r="CQ368" s="54">
        <v>126799</v>
      </c>
      <c r="CR368" s="54">
        <v>130597</v>
      </c>
      <c r="CS368" s="54">
        <v>134508</v>
      </c>
      <c r="CT368" s="54">
        <v>138535</v>
      </c>
      <c r="CU368" s="54">
        <v>142683</v>
      </c>
      <c r="CV368" s="54">
        <v>146954</v>
      </c>
      <c r="CW368" s="54"/>
      <c r="CX368" s="54"/>
      <c r="CY368" s="54"/>
      <c r="CZ368" s="54"/>
      <c r="DA368" s="54"/>
      <c r="DB368" s="54"/>
    </row>
    <row r="369" spans="1:106">
      <c r="A369" s="54">
        <v>7</v>
      </c>
      <c r="B369" s="54">
        <v>220</v>
      </c>
      <c r="C369" s="54">
        <v>513</v>
      </c>
      <c r="D369" s="54">
        <v>1001</v>
      </c>
      <c r="E369" s="54">
        <v>2115</v>
      </c>
      <c r="F369" s="54">
        <v>3312</v>
      </c>
      <c r="G369" s="54">
        <v>4594</v>
      </c>
      <c r="H369" s="54">
        <v>5966</v>
      </c>
      <c r="I369" s="54">
        <v>7431</v>
      </c>
      <c r="J369" s="54">
        <v>8992</v>
      </c>
      <c r="K369" s="54">
        <v>10653</v>
      </c>
      <c r="L369" s="54">
        <v>10972</v>
      </c>
      <c r="M369" s="54">
        <v>11296</v>
      </c>
      <c r="N369" s="54">
        <v>11630</v>
      </c>
      <c r="O369" s="54">
        <v>11974</v>
      </c>
      <c r="P369" s="54">
        <v>12329</v>
      </c>
      <c r="Q369" s="54">
        <v>12694</v>
      </c>
      <c r="R369" s="54">
        <v>13071</v>
      </c>
      <c r="S369" s="54">
        <v>13459</v>
      </c>
      <c r="T369" s="54">
        <v>13859</v>
      </c>
      <c r="U369" s="54">
        <v>14272</v>
      </c>
      <c r="V369" s="54">
        <v>14697</v>
      </c>
      <c r="W369" s="54">
        <v>15136</v>
      </c>
      <c r="X369" s="54">
        <v>15588</v>
      </c>
      <c r="Y369" s="54">
        <v>16053</v>
      </c>
      <c r="Z369" s="54">
        <v>16533</v>
      </c>
      <c r="AA369" s="54">
        <v>17028</v>
      </c>
      <c r="AB369" s="54">
        <v>17537</v>
      </c>
      <c r="AC369" s="54">
        <v>18061</v>
      </c>
      <c r="AD369" s="54">
        <v>18602</v>
      </c>
      <c r="AE369" s="54">
        <v>19158</v>
      </c>
      <c r="AF369" s="54">
        <v>19731</v>
      </c>
      <c r="AG369" s="54">
        <v>20322</v>
      </c>
      <c r="AH369" s="54">
        <v>20930</v>
      </c>
      <c r="AI369" s="54">
        <v>21556</v>
      </c>
      <c r="AJ369" s="54">
        <v>22201</v>
      </c>
      <c r="AK369" s="54">
        <v>22865</v>
      </c>
      <c r="AL369" s="54">
        <v>23550</v>
      </c>
      <c r="AM369" s="54">
        <v>24254</v>
      </c>
      <c r="AN369" s="54">
        <v>24980</v>
      </c>
      <c r="AO369" s="54">
        <v>25728</v>
      </c>
      <c r="AP369" s="54">
        <v>26499</v>
      </c>
      <c r="AQ369" s="54">
        <v>27292</v>
      </c>
      <c r="AR369" s="54">
        <v>28109</v>
      </c>
      <c r="AS369" s="54">
        <v>28951</v>
      </c>
      <c r="AT369" s="54">
        <v>29817</v>
      </c>
      <c r="AU369" s="54">
        <v>30710</v>
      </c>
      <c r="AV369" s="54">
        <v>31630</v>
      </c>
      <c r="AW369" s="54">
        <v>32577</v>
      </c>
      <c r="AX369" s="54">
        <v>33553</v>
      </c>
      <c r="AY369" s="54">
        <v>34558</v>
      </c>
      <c r="AZ369" s="54">
        <v>35593</v>
      </c>
      <c r="BA369" s="54">
        <v>36659</v>
      </c>
      <c r="BB369" s="54">
        <v>37757</v>
      </c>
      <c r="BC369" s="54">
        <v>38888</v>
      </c>
      <c r="BD369" s="54">
        <v>40053</v>
      </c>
      <c r="BE369" s="54">
        <v>41253</v>
      </c>
      <c r="BF369" s="54">
        <v>42489</v>
      </c>
      <c r="BG369" s="54">
        <v>43762</v>
      </c>
      <c r="BH369" s="54">
        <v>45074</v>
      </c>
      <c r="BI369" s="54">
        <v>46424</v>
      </c>
      <c r="BJ369" s="54">
        <v>47815</v>
      </c>
      <c r="BK369" s="54">
        <v>49248</v>
      </c>
      <c r="BL369" s="54">
        <v>50724</v>
      </c>
      <c r="BM369" s="54">
        <v>52244</v>
      </c>
      <c r="BN369" s="54">
        <v>53809</v>
      </c>
      <c r="BO369" s="54">
        <v>55422</v>
      </c>
      <c r="BP369" s="54">
        <v>57082</v>
      </c>
      <c r="BQ369" s="54">
        <v>58793</v>
      </c>
      <c r="BR369" s="54">
        <v>60557</v>
      </c>
      <c r="BS369" s="54">
        <v>62373</v>
      </c>
      <c r="BT369" s="54">
        <v>64244</v>
      </c>
      <c r="BU369" s="54">
        <v>66171</v>
      </c>
      <c r="BV369" s="54">
        <v>68156</v>
      </c>
      <c r="BW369" s="54">
        <v>70200</v>
      </c>
      <c r="BX369" s="54">
        <v>72306</v>
      </c>
      <c r="BY369" s="54">
        <v>74474</v>
      </c>
      <c r="BZ369" s="54">
        <v>76708</v>
      </c>
      <c r="CA369" s="54">
        <v>79008</v>
      </c>
      <c r="CB369" s="54">
        <v>81377</v>
      </c>
      <c r="CC369" s="54">
        <v>83818</v>
      </c>
      <c r="CD369" s="54">
        <v>86331</v>
      </c>
      <c r="CE369" s="54">
        <v>88920</v>
      </c>
      <c r="CF369" s="54">
        <v>91586</v>
      </c>
      <c r="CG369" s="54">
        <v>94331</v>
      </c>
      <c r="CH369" s="54">
        <v>97159</v>
      </c>
      <c r="CI369" s="54">
        <v>100072</v>
      </c>
      <c r="CJ369" s="54">
        <v>103071</v>
      </c>
      <c r="CK369" s="54">
        <v>106161</v>
      </c>
      <c r="CL369" s="54">
        <v>109342</v>
      </c>
      <c r="CM369" s="54">
        <v>112619</v>
      </c>
      <c r="CN369" s="54">
        <v>115994</v>
      </c>
      <c r="CO369" s="54">
        <v>119469</v>
      </c>
      <c r="CP369" s="54">
        <v>123048</v>
      </c>
      <c r="CQ369" s="54">
        <v>126734</v>
      </c>
      <c r="CR369" s="54">
        <v>130529</v>
      </c>
      <c r="CS369" s="54">
        <v>134438</v>
      </c>
      <c r="CT369" s="54">
        <v>138462</v>
      </c>
      <c r="CU369" s="54">
        <v>142607</v>
      </c>
      <c r="CV369" s="54"/>
      <c r="CW369" s="54"/>
      <c r="CX369" s="54"/>
      <c r="CY369" s="54"/>
      <c r="CZ369" s="54"/>
      <c r="DA369" s="54"/>
      <c r="DB369" s="54"/>
    </row>
    <row r="370" spans="1:106">
      <c r="A370" s="54">
        <v>8</v>
      </c>
      <c r="B370" s="54">
        <v>220</v>
      </c>
      <c r="C370" s="54">
        <v>513</v>
      </c>
      <c r="D370" s="54">
        <v>1001</v>
      </c>
      <c r="E370" s="54">
        <v>2115</v>
      </c>
      <c r="F370" s="54">
        <v>3311</v>
      </c>
      <c r="G370" s="54">
        <v>4594</v>
      </c>
      <c r="H370" s="54">
        <v>5966</v>
      </c>
      <c r="I370" s="54">
        <v>7431</v>
      </c>
      <c r="J370" s="54">
        <v>8992</v>
      </c>
      <c r="K370" s="54">
        <v>10653</v>
      </c>
      <c r="L370" s="54">
        <v>10967</v>
      </c>
      <c r="M370" s="54">
        <v>11290</v>
      </c>
      <c r="N370" s="54">
        <v>11624</v>
      </c>
      <c r="O370" s="54">
        <v>11968</v>
      </c>
      <c r="P370" s="54">
        <v>12322</v>
      </c>
      <c r="Q370" s="54">
        <v>12687</v>
      </c>
      <c r="R370" s="54">
        <v>13064</v>
      </c>
      <c r="S370" s="54">
        <v>13452</v>
      </c>
      <c r="T370" s="54">
        <v>13852</v>
      </c>
      <c r="U370" s="54">
        <v>14264</v>
      </c>
      <c r="V370" s="54">
        <v>14689</v>
      </c>
      <c r="W370" s="54">
        <v>15128</v>
      </c>
      <c r="X370" s="54">
        <v>15579</v>
      </c>
      <c r="Y370" s="54">
        <v>16045</v>
      </c>
      <c r="Z370" s="54">
        <v>16525</v>
      </c>
      <c r="AA370" s="54">
        <v>17019</v>
      </c>
      <c r="AB370" s="54">
        <v>17528</v>
      </c>
      <c r="AC370" s="54">
        <v>18052</v>
      </c>
      <c r="AD370" s="54">
        <v>18592</v>
      </c>
      <c r="AE370" s="54">
        <v>19148</v>
      </c>
      <c r="AF370" s="54">
        <v>19721</v>
      </c>
      <c r="AG370" s="54">
        <v>20311</v>
      </c>
      <c r="AH370" s="54">
        <v>20918</v>
      </c>
      <c r="AI370" s="54">
        <v>21544</v>
      </c>
      <c r="AJ370" s="54">
        <v>22189</v>
      </c>
      <c r="AK370" s="54">
        <v>22853</v>
      </c>
      <c r="AL370" s="54">
        <v>23537</v>
      </c>
      <c r="AM370" s="54">
        <v>24241</v>
      </c>
      <c r="AN370" s="54">
        <v>24967</v>
      </c>
      <c r="AO370" s="54">
        <v>25714</v>
      </c>
      <c r="AP370" s="54">
        <v>26484</v>
      </c>
      <c r="AQ370" s="54">
        <v>27277</v>
      </c>
      <c r="AR370" s="54">
        <v>28094</v>
      </c>
      <c r="AS370" s="54">
        <v>28935</v>
      </c>
      <c r="AT370" s="54">
        <v>29801</v>
      </c>
      <c r="AU370" s="54">
        <v>30694</v>
      </c>
      <c r="AV370" s="54">
        <v>31613</v>
      </c>
      <c r="AW370" s="54">
        <v>32560</v>
      </c>
      <c r="AX370" s="54">
        <v>33535</v>
      </c>
      <c r="AY370" s="54">
        <v>34539</v>
      </c>
      <c r="AZ370" s="54">
        <v>35574</v>
      </c>
      <c r="BA370" s="54">
        <v>36639</v>
      </c>
      <c r="BB370" s="54">
        <v>37737</v>
      </c>
      <c r="BC370" s="54">
        <v>38867</v>
      </c>
      <c r="BD370" s="54">
        <v>40032</v>
      </c>
      <c r="BE370" s="54">
        <v>41231</v>
      </c>
      <c r="BF370" s="54">
        <v>42466</v>
      </c>
      <c r="BG370" s="54">
        <v>43739</v>
      </c>
      <c r="BH370" s="54">
        <v>45049</v>
      </c>
      <c r="BI370" s="54">
        <v>46399</v>
      </c>
      <c r="BJ370" s="54">
        <v>47789</v>
      </c>
      <c r="BK370" s="54">
        <v>49221</v>
      </c>
      <c r="BL370" s="54">
        <v>50696</v>
      </c>
      <c r="BM370" s="54">
        <v>52215</v>
      </c>
      <c r="BN370" s="54">
        <v>53780</v>
      </c>
      <c r="BO370" s="54">
        <v>55392</v>
      </c>
      <c r="BP370" s="54">
        <v>57052</v>
      </c>
      <c r="BQ370" s="54">
        <v>58763</v>
      </c>
      <c r="BR370" s="54">
        <v>60526</v>
      </c>
      <c r="BS370" s="54">
        <v>62341</v>
      </c>
      <c r="BT370" s="54">
        <v>64211</v>
      </c>
      <c r="BU370" s="54">
        <v>66137</v>
      </c>
      <c r="BV370" s="54">
        <v>68121</v>
      </c>
      <c r="BW370" s="54">
        <v>70164</v>
      </c>
      <c r="BX370" s="54">
        <v>72268</v>
      </c>
      <c r="BY370" s="54">
        <v>74435</v>
      </c>
      <c r="BZ370" s="54">
        <v>76668</v>
      </c>
      <c r="CA370" s="54">
        <v>78967</v>
      </c>
      <c r="CB370" s="54">
        <v>81335</v>
      </c>
      <c r="CC370" s="54">
        <v>83774</v>
      </c>
      <c r="CD370" s="54">
        <v>86286</v>
      </c>
      <c r="CE370" s="54">
        <v>88873</v>
      </c>
      <c r="CF370" s="54">
        <v>91537</v>
      </c>
      <c r="CG370" s="54">
        <v>94281</v>
      </c>
      <c r="CH370" s="54">
        <v>97108</v>
      </c>
      <c r="CI370" s="54">
        <v>100018</v>
      </c>
      <c r="CJ370" s="54">
        <v>103016</v>
      </c>
      <c r="CK370" s="54">
        <v>106104</v>
      </c>
      <c r="CL370" s="54">
        <v>109283</v>
      </c>
      <c r="CM370" s="54">
        <v>112558</v>
      </c>
      <c r="CN370" s="54">
        <v>115930</v>
      </c>
      <c r="CO370" s="54">
        <v>119403</v>
      </c>
      <c r="CP370" s="54">
        <v>122980</v>
      </c>
      <c r="CQ370" s="54">
        <v>126663</v>
      </c>
      <c r="CR370" s="54">
        <v>130455</v>
      </c>
      <c r="CS370" s="54">
        <v>134361</v>
      </c>
      <c r="CT370" s="54">
        <v>138383</v>
      </c>
      <c r="CU370" s="54"/>
      <c r="CV370" s="54"/>
      <c r="CW370" s="54"/>
      <c r="CX370" s="54"/>
      <c r="CY370" s="54"/>
      <c r="CZ370" s="54"/>
      <c r="DA370" s="54"/>
      <c r="DB370" s="54"/>
    </row>
    <row r="371" spans="1:106">
      <c r="A371" s="54">
        <v>9</v>
      </c>
      <c r="B371" s="54">
        <v>220</v>
      </c>
      <c r="C371" s="54">
        <v>513</v>
      </c>
      <c r="D371" s="54">
        <v>1001</v>
      </c>
      <c r="E371" s="54">
        <v>2115</v>
      </c>
      <c r="F371" s="54">
        <v>3311</v>
      </c>
      <c r="G371" s="54">
        <v>4594</v>
      </c>
      <c r="H371" s="54">
        <v>5966</v>
      </c>
      <c r="I371" s="54">
        <v>7431</v>
      </c>
      <c r="J371" s="54">
        <v>8992</v>
      </c>
      <c r="K371" s="54">
        <v>10647</v>
      </c>
      <c r="L371" s="54">
        <v>10961</v>
      </c>
      <c r="M371" s="54">
        <v>11284</v>
      </c>
      <c r="N371" s="54">
        <v>11617</v>
      </c>
      <c r="O371" s="54">
        <v>11961</v>
      </c>
      <c r="P371" s="54">
        <v>12315</v>
      </c>
      <c r="Q371" s="54">
        <v>12680</v>
      </c>
      <c r="R371" s="54">
        <v>13056</v>
      </c>
      <c r="S371" s="54">
        <v>13444</v>
      </c>
      <c r="T371" s="54">
        <v>13844</v>
      </c>
      <c r="U371" s="54">
        <v>14256</v>
      </c>
      <c r="V371" s="54">
        <v>14681</v>
      </c>
      <c r="W371" s="54">
        <v>15119</v>
      </c>
      <c r="X371" s="54">
        <v>15570</v>
      </c>
      <c r="Y371" s="54">
        <v>16035</v>
      </c>
      <c r="Z371" s="54">
        <v>16515</v>
      </c>
      <c r="AA371" s="54">
        <v>17009</v>
      </c>
      <c r="AB371" s="54">
        <v>17517</v>
      </c>
      <c r="AC371" s="54">
        <v>18041</v>
      </c>
      <c r="AD371" s="54">
        <v>18581</v>
      </c>
      <c r="AE371" s="54">
        <v>19137</v>
      </c>
      <c r="AF371" s="54">
        <v>19709</v>
      </c>
      <c r="AG371" s="54">
        <v>20299</v>
      </c>
      <c r="AH371" s="54">
        <v>20906</v>
      </c>
      <c r="AI371" s="54">
        <v>21532</v>
      </c>
      <c r="AJ371" s="54">
        <v>22176</v>
      </c>
      <c r="AK371" s="54">
        <v>22840</v>
      </c>
      <c r="AL371" s="54">
        <v>23523</v>
      </c>
      <c r="AM371" s="54">
        <v>24227</v>
      </c>
      <c r="AN371" s="54">
        <v>24952</v>
      </c>
      <c r="AO371" s="54">
        <v>25699</v>
      </c>
      <c r="AP371" s="54">
        <v>26469</v>
      </c>
      <c r="AQ371" s="54">
        <v>27261</v>
      </c>
      <c r="AR371" s="54">
        <v>28077</v>
      </c>
      <c r="AS371" s="54">
        <v>28918</v>
      </c>
      <c r="AT371" s="54">
        <v>29784</v>
      </c>
      <c r="AU371" s="54">
        <v>30676</v>
      </c>
      <c r="AV371" s="54">
        <v>31594</v>
      </c>
      <c r="AW371" s="54">
        <v>32541</v>
      </c>
      <c r="AX371" s="54">
        <v>33515</v>
      </c>
      <c r="AY371" s="54">
        <v>34519</v>
      </c>
      <c r="AZ371" s="54">
        <v>35553</v>
      </c>
      <c r="BA371" s="54">
        <v>36618</v>
      </c>
      <c r="BB371" s="54">
        <v>37715</v>
      </c>
      <c r="BC371" s="54">
        <v>38845</v>
      </c>
      <c r="BD371" s="54">
        <v>40008</v>
      </c>
      <c r="BE371" s="54">
        <v>41207</v>
      </c>
      <c r="BF371" s="54">
        <v>42441</v>
      </c>
      <c r="BG371" s="54">
        <v>43713</v>
      </c>
      <c r="BH371" s="54">
        <v>45023</v>
      </c>
      <c r="BI371" s="54">
        <v>46372</v>
      </c>
      <c r="BJ371" s="54">
        <v>47761</v>
      </c>
      <c r="BK371" s="54">
        <v>49192</v>
      </c>
      <c r="BL371" s="54">
        <v>50666</v>
      </c>
      <c r="BM371" s="54">
        <v>52185</v>
      </c>
      <c r="BN371" s="54">
        <v>53748</v>
      </c>
      <c r="BO371" s="54">
        <v>55359</v>
      </c>
      <c r="BP371" s="54">
        <v>57019</v>
      </c>
      <c r="BQ371" s="54">
        <v>58730</v>
      </c>
      <c r="BR371" s="54">
        <v>60491</v>
      </c>
      <c r="BS371" s="54">
        <v>62306</v>
      </c>
      <c r="BT371" s="54">
        <v>64175</v>
      </c>
      <c r="BU371" s="54">
        <v>66100</v>
      </c>
      <c r="BV371" s="54">
        <v>68082</v>
      </c>
      <c r="BW371" s="54">
        <v>70124</v>
      </c>
      <c r="BX371" s="54">
        <v>72227</v>
      </c>
      <c r="BY371" s="54">
        <v>74393</v>
      </c>
      <c r="BZ371" s="54">
        <v>76624</v>
      </c>
      <c r="CA371" s="54">
        <v>78922</v>
      </c>
      <c r="CB371" s="54">
        <v>81288</v>
      </c>
      <c r="CC371" s="54">
        <v>83726</v>
      </c>
      <c r="CD371" s="54">
        <v>86236</v>
      </c>
      <c r="CE371" s="54">
        <v>88821</v>
      </c>
      <c r="CF371" s="54">
        <v>91484</v>
      </c>
      <c r="CG371" s="54">
        <v>94226</v>
      </c>
      <c r="CH371" s="54">
        <v>97051</v>
      </c>
      <c r="CI371" s="54">
        <v>99960</v>
      </c>
      <c r="CJ371" s="54">
        <v>102956</v>
      </c>
      <c r="CK371" s="54">
        <v>106041</v>
      </c>
      <c r="CL371" s="54">
        <v>109218</v>
      </c>
      <c r="CM371" s="54">
        <v>112491</v>
      </c>
      <c r="CN371" s="54">
        <v>115861</v>
      </c>
      <c r="CO371" s="54">
        <v>119331</v>
      </c>
      <c r="CP371" s="54">
        <v>122905</v>
      </c>
      <c r="CQ371" s="54">
        <v>126585</v>
      </c>
      <c r="CR371" s="54">
        <v>130375</v>
      </c>
      <c r="CS371" s="54">
        <v>134277</v>
      </c>
      <c r="CT371" s="54"/>
      <c r="CU371" s="54"/>
      <c r="CV371" s="54"/>
      <c r="CW371" s="54"/>
      <c r="CX371" s="54"/>
      <c r="CY371" s="54"/>
      <c r="CZ371" s="54"/>
      <c r="DA371" s="54"/>
      <c r="DB371" s="54"/>
    </row>
    <row r="372" spans="1:106">
      <c r="A372" s="54">
        <v>10</v>
      </c>
      <c r="B372" s="54">
        <v>220</v>
      </c>
      <c r="C372" s="54">
        <v>513</v>
      </c>
      <c r="D372" s="54">
        <v>1001</v>
      </c>
      <c r="E372" s="54">
        <v>2115</v>
      </c>
      <c r="F372" s="54">
        <v>3311</v>
      </c>
      <c r="G372" s="54">
        <v>4594</v>
      </c>
      <c r="H372" s="54">
        <v>5966</v>
      </c>
      <c r="I372" s="54">
        <v>7431</v>
      </c>
      <c r="J372" s="54">
        <v>8986</v>
      </c>
      <c r="K372" s="54">
        <v>10641</v>
      </c>
      <c r="L372" s="54">
        <v>10955</v>
      </c>
      <c r="M372" s="54">
        <v>11278</v>
      </c>
      <c r="N372" s="54">
        <v>11611</v>
      </c>
      <c r="O372" s="54">
        <v>11955</v>
      </c>
      <c r="P372" s="54">
        <v>12309</v>
      </c>
      <c r="Q372" s="54">
        <v>12673</v>
      </c>
      <c r="R372" s="54">
        <v>13049</v>
      </c>
      <c r="S372" s="54">
        <v>13437</v>
      </c>
      <c r="T372" s="54">
        <v>13836</v>
      </c>
      <c r="U372" s="54">
        <v>14248</v>
      </c>
      <c r="V372" s="54">
        <v>14673</v>
      </c>
      <c r="W372" s="54">
        <v>15110</v>
      </c>
      <c r="X372" s="54">
        <v>15562</v>
      </c>
      <c r="Y372" s="54">
        <v>16027</v>
      </c>
      <c r="Z372" s="54">
        <v>16506</v>
      </c>
      <c r="AA372" s="54">
        <v>16999</v>
      </c>
      <c r="AB372" s="54">
        <v>17508</v>
      </c>
      <c r="AC372" s="54">
        <v>18031</v>
      </c>
      <c r="AD372" s="54">
        <v>18571</v>
      </c>
      <c r="AE372" s="54">
        <v>19126</v>
      </c>
      <c r="AF372" s="54">
        <v>19698</v>
      </c>
      <c r="AG372" s="54">
        <v>20288</v>
      </c>
      <c r="AH372" s="54">
        <v>20895</v>
      </c>
      <c r="AI372" s="54">
        <v>21520</v>
      </c>
      <c r="AJ372" s="54">
        <v>22164</v>
      </c>
      <c r="AK372" s="54">
        <v>22827</v>
      </c>
      <c r="AL372" s="54">
        <v>23510</v>
      </c>
      <c r="AM372" s="54">
        <v>24214</v>
      </c>
      <c r="AN372" s="54">
        <v>24939</v>
      </c>
      <c r="AO372" s="54">
        <v>25685</v>
      </c>
      <c r="AP372" s="54">
        <v>26454</v>
      </c>
      <c r="AQ372" s="54">
        <v>27246</v>
      </c>
      <c r="AR372" s="54">
        <v>28062</v>
      </c>
      <c r="AS372" s="54">
        <v>28902</v>
      </c>
      <c r="AT372" s="54">
        <v>29768</v>
      </c>
      <c r="AU372" s="54">
        <v>30659</v>
      </c>
      <c r="AV372" s="54">
        <v>31577</v>
      </c>
      <c r="AW372" s="54">
        <v>32523</v>
      </c>
      <c r="AX372" s="54">
        <v>33497</v>
      </c>
      <c r="AY372" s="54">
        <v>34500</v>
      </c>
      <c r="AZ372" s="54">
        <v>35533</v>
      </c>
      <c r="BA372" s="54">
        <v>36598</v>
      </c>
      <c r="BB372" s="54">
        <v>37694</v>
      </c>
      <c r="BC372" s="54">
        <v>38823</v>
      </c>
      <c r="BD372" s="54">
        <v>39986</v>
      </c>
      <c r="BE372" s="54">
        <v>41184</v>
      </c>
      <c r="BF372" s="54">
        <v>42418</v>
      </c>
      <c r="BG372" s="54">
        <v>43689</v>
      </c>
      <c r="BH372" s="54">
        <v>44998</v>
      </c>
      <c r="BI372" s="54">
        <v>46346</v>
      </c>
      <c r="BJ372" s="54">
        <v>47735</v>
      </c>
      <c r="BK372" s="54">
        <v>49165</v>
      </c>
      <c r="BL372" s="54">
        <v>50638</v>
      </c>
      <c r="BM372" s="54">
        <v>52156</v>
      </c>
      <c r="BN372" s="54">
        <v>53719</v>
      </c>
      <c r="BO372" s="54">
        <v>55330</v>
      </c>
      <c r="BP372" s="54">
        <v>56990</v>
      </c>
      <c r="BQ372" s="54">
        <v>58699</v>
      </c>
      <c r="BR372" s="54">
        <v>60460</v>
      </c>
      <c r="BS372" s="54">
        <v>62273</v>
      </c>
      <c r="BT372" s="54">
        <v>64141</v>
      </c>
      <c r="BU372" s="54">
        <v>66065</v>
      </c>
      <c r="BV372" s="54">
        <v>68046</v>
      </c>
      <c r="BW372" s="54">
        <v>70087</v>
      </c>
      <c r="BX372" s="54">
        <v>72189</v>
      </c>
      <c r="BY372" s="54">
        <v>74354</v>
      </c>
      <c r="BZ372" s="54">
        <v>76583</v>
      </c>
      <c r="CA372" s="54">
        <v>78880</v>
      </c>
      <c r="CB372" s="54">
        <v>81245</v>
      </c>
      <c r="CC372" s="54">
        <v>83681</v>
      </c>
      <c r="CD372" s="54">
        <v>86189</v>
      </c>
      <c r="CE372" s="54">
        <v>88773</v>
      </c>
      <c r="CF372" s="54">
        <v>91434</v>
      </c>
      <c r="CG372" s="54">
        <v>94175</v>
      </c>
      <c r="CH372" s="54">
        <v>96998</v>
      </c>
      <c r="CI372" s="54">
        <v>99905</v>
      </c>
      <c r="CJ372" s="54">
        <v>102899</v>
      </c>
      <c r="CK372" s="54">
        <v>105982</v>
      </c>
      <c r="CL372" s="54">
        <v>109157</v>
      </c>
      <c r="CM372" s="54">
        <v>112428</v>
      </c>
      <c r="CN372" s="54">
        <v>115795</v>
      </c>
      <c r="CO372" s="54">
        <v>119263</v>
      </c>
      <c r="CP372" s="54">
        <v>122834</v>
      </c>
      <c r="CQ372" s="54">
        <v>126511</v>
      </c>
      <c r="CR372" s="54">
        <v>130298</v>
      </c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</row>
    <row r="373" spans="1:106">
      <c r="A373" s="54">
        <v>11</v>
      </c>
      <c r="B373" s="54">
        <v>220</v>
      </c>
      <c r="C373" s="54">
        <v>513</v>
      </c>
      <c r="D373" s="54">
        <v>1001</v>
      </c>
      <c r="E373" s="54">
        <v>2115</v>
      </c>
      <c r="F373" s="54">
        <v>3311</v>
      </c>
      <c r="G373" s="54">
        <v>4594</v>
      </c>
      <c r="H373" s="54">
        <v>5966</v>
      </c>
      <c r="I373" s="54">
        <v>7425</v>
      </c>
      <c r="J373" s="54">
        <v>8981</v>
      </c>
      <c r="K373" s="54">
        <v>10637</v>
      </c>
      <c r="L373" s="54">
        <v>10950</v>
      </c>
      <c r="M373" s="54">
        <v>11273</v>
      </c>
      <c r="N373" s="54">
        <v>11606</v>
      </c>
      <c r="O373" s="54">
        <v>11949</v>
      </c>
      <c r="P373" s="54">
        <v>12303</v>
      </c>
      <c r="Q373" s="54">
        <v>12667</v>
      </c>
      <c r="R373" s="54">
        <v>13043</v>
      </c>
      <c r="S373" s="54">
        <v>13431</v>
      </c>
      <c r="T373" s="54">
        <v>13830</v>
      </c>
      <c r="U373" s="54">
        <v>14242</v>
      </c>
      <c r="V373" s="54">
        <v>14666</v>
      </c>
      <c r="W373" s="54">
        <v>15103</v>
      </c>
      <c r="X373" s="54">
        <v>15554</v>
      </c>
      <c r="Y373" s="54">
        <v>16019</v>
      </c>
      <c r="Z373" s="54">
        <v>16498</v>
      </c>
      <c r="AA373" s="54">
        <v>16991</v>
      </c>
      <c r="AB373" s="54">
        <v>17499</v>
      </c>
      <c r="AC373" s="54">
        <v>18023</v>
      </c>
      <c r="AD373" s="54">
        <v>18562</v>
      </c>
      <c r="AE373" s="54">
        <v>19117</v>
      </c>
      <c r="AF373" s="54">
        <v>19689</v>
      </c>
      <c r="AG373" s="54">
        <v>20278</v>
      </c>
      <c r="AH373" s="54">
        <v>20885</v>
      </c>
      <c r="AI373" s="54">
        <v>21510</v>
      </c>
      <c r="AJ373" s="54">
        <v>22153</v>
      </c>
      <c r="AK373" s="54">
        <v>22816</v>
      </c>
      <c r="AL373" s="54">
        <v>23499</v>
      </c>
      <c r="AM373" s="54">
        <v>24202</v>
      </c>
      <c r="AN373" s="54">
        <v>24927</v>
      </c>
      <c r="AO373" s="54">
        <v>25673</v>
      </c>
      <c r="AP373" s="54">
        <v>26442</v>
      </c>
      <c r="AQ373" s="54">
        <v>27233</v>
      </c>
      <c r="AR373" s="54">
        <v>28049</v>
      </c>
      <c r="AS373" s="54">
        <v>28888</v>
      </c>
      <c r="AT373" s="54">
        <v>29753</v>
      </c>
      <c r="AU373" s="54">
        <v>30644</v>
      </c>
      <c r="AV373" s="54">
        <v>31562</v>
      </c>
      <c r="AW373" s="54">
        <v>32507</v>
      </c>
      <c r="AX373" s="54">
        <v>33481</v>
      </c>
      <c r="AY373" s="54">
        <v>34484</v>
      </c>
      <c r="AZ373" s="54">
        <v>35517</v>
      </c>
      <c r="BA373" s="54">
        <v>36580</v>
      </c>
      <c r="BB373" s="54">
        <v>37676</v>
      </c>
      <c r="BC373" s="54">
        <v>38805</v>
      </c>
      <c r="BD373" s="54">
        <v>39967</v>
      </c>
      <c r="BE373" s="54">
        <v>41165</v>
      </c>
      <c r="BF373" s="54">
        <v>42398</v>
      </c>
      <c r="BG373" s="54">
        <v>43668</v>
      </c>
      <c r="BH373" s="54">
        <v>44976</v>
      </c>
      <c r="BI373" s="54">
        <v>46324</v>
      </c>
      <c r="BJ373" s="54">
        <v>47712</v>
      </c>
      <c r="BK373" s="54">
        <v>49142</v>
      </c>
      <c r="BL373" s="54">
        <v>50614</v>
      </c>
      <c r="BM373" s="54">
        <v>52131</v>
      </c>
      <c r="BN373" s="54">
        <v>53694</v>
      </c>
      <c r="BO373" s="54">
        <v>55305</v>
      </c>
      <c r="BP373" s="54">
        <v>56964</v>
      </c>
      <c r="BQ373" s="54">
        <v>58673</v>
      </c>
      <c r="BR373" s="54">
        <v>60432</v>
      </c>
      <c r="BS373" s="54">
        <v>62245</v>
      </c>
      <c r="BT373" s="54">
        <v>64112</v>
      </c>
      <c r="BU373" s="54">
        <v>66035</v>
      </c>
      <c r="BV373" s="54">
        <v>68015</v>
      </c>
      <c r="BW373" s="54">
        <v>70055</v>
      </c>
      <c r="BX373" s="54">
        <v>72156</v>
      </c>
      <c r="BY373" s="54">
        <v>74320</v>
      </c>
      <c r="BZ373" s="54">
        <v>76548</v>
      </c>
      <c r="CA373" s="54">
        <v>78843</v>
      </c>
      <c r="CB373" s="54">
        <v>81207</v>
      </c>
      <c r="CC373" s="54">
        <v>83642</v>
      </c>
      <c r="CD373" s="54">
        <v>86149</v>
      </c>
      <c r="CE373" s="54">
        <v>88732</v>
      </c>
      <c r="CF373" s="54">
        <v>91391</v>
      </c>
      <c r="CG373" s="54">
        <v>94131</v>
      </c>
      <c r="CH373" s="54">
        <v>96952</v>
      </c>
      <c r="CI373" s="54">
        <v>99857</v>
      </c>
      <c r="CJ373" s="54">
        <v>102849</v>
      </c>
      <c r="CK373" s="54">
        <v>105931</v>
      </c>
      <c r="CL373" s="54">
        <v>109104</v>
      </c>
      <c r="CM373" s="54">
        <v>112372</v>
      </c>
      <c r="CN373" s="54">
        <v>115738</v>
      </c>
      <c r="CO373" s="54">
        <v>119203</v>
      </c>
      <c r="CP373" s="54">
        <v>122772</v>
      </c>
      <c r="CQ373" s="54">
        <v>126447</v>
      </c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</row>
    <row r="374" spans="1:106">
      <c r="A374" s="54">
        <v>12</v>
      </c>
      <c r="B374" s="54">
        <v>220</v>
      </c>
      <c r="C374" s="54">
        <v>513</v>
      </c>
      <c r="D374" s="54">
        <v>1000</v>
      </c>
      <c r="E374" s="54">
        <v>2114</v>
      </c>
      <c r="F374" s="54">
        <v>3311</v>
      </c>
      <c r="G374" s="54">
        <v>4594</v>
      </c>
      <c r="H374" s="54">
        <v>5961</v>
      </c>
      <c r="I374" s="54">
        <v>7421</v>
      </c>
      <c r="J374" s="54">
        <v>8977</v>
      </c>
      <c r="K374" s="54">
        <v>10633</v>
      </c>
      <c r="L374" s="54">
        <v>10946</v>
      </c>
      <c r="M374" s="54">
        <v>11269</v>
      </c>
      <c r="N374" s="54">
        <v>11602</v>
      </c>
      <c r="O374" s="54">
        <v>11945</v>
      </c>
      <c r="P374" s="54">
        <v>12298</v>
      </c>
      <c r="Q374" s="54">
        <v>12663</v>
      </c>
      <c r="R374" s="54">
        <v>13038</v>
      </c>
      <c r="S374" s="54">
        <v>13426</v>
      </c>
      <c r="T374" s="54">
        <v>13825</v>
      </c>
      <c r="U374" s="54">
        <v>14236</v>
      </c>
      <c r="V374" s="54">
        <v>14660</v>
      </c>
      <c r="W374" s="54">
        <v>15097</v>
      </c>
      <c r="X374" s="54">
        <v>15548</v>
      </c>
      <c r="Y374" s="54">
        <v>16013</v>
      </c>
      <c r="Z374" s="54">
        <v>16491</v>
      </c>
      <c r="AA374" s="54">
        <v>16984</v>
      </c>
      <c r="AB374" s="54">
        <v>17492</v>
      </c>
      <c r="AC374" s="54">
        <v>18016</v>
      </c>
      <c r="AD374" s="54">
        <v>18554</v>
      </c>
      <c r="AE374" s="54">
        <v>19109</v>
      </c>
      <c r="AF374" s="54">
        <v>19681</v>
      </c>
      <c r="AG374" s="54">
        <v>20270</v>
      </c>
      <c r="AH374" s="54">
        <v>20876</v>
      </c>
      <c r="AI374" s="54">
        <v>21501</v>
      </c>
      <c r="AJ374" s="54">
        <v>22144</v>
      </c>
      <c r="AK374" s="54">
        <v>22807</v>
      </c>
      <c r="AL374" s="54">
        <v>23490</v>
      </c>
      <c r="AM374" s="54">
        <v>24193</v>
      </c>
      <c r="AN374" s="54">
        <v>24917</v>
      </c>
      <c r="AO374" s="54">
        <v>25663</v>
      </c>
      <c r="AP374" s="54">
        <v>26431</v>
      </c>
      <c r="AQ374" s="54">
        <v>27222</v>
      </c>
      <c r="AR374" s="54">
        <v>28037</v>
      </c>
      <c r="AS374" s="54">
        <v>28877</v>
      </c>
      <c r="AT374" s="54">
        <v>29742</v>
      </c>
      <c r="AU374" s="54">
        <v>30632</v>
      </c>
      <c r="AV374" s="54">
        <v>31549</v>
      </c>
      <c r="AW374" s="54">
        <v>32494</v>
      </c>
      <c r="AX374" s="54">
        <v>33468</v>
      </c>
      <c r="AY374" s="54">
        <v>34470</v>
      </c>
      <c r="AZ374" s="54">
        <v>35502</v>
      </c>
      <c r="BA374" s="54">
        <v>36566</v>
      </c>
      <c r="BB374" s="54">
        <v>37661</v>
      </c>
      <c r="BC374" s="54">
        <v>38789</v>
      </c>
      <c r="BD374" s="54">
        <v>39951</v>
      </c>
      <c r="BE374" s="54">
        <v>41148</v>
      </c>
      <c r="BF374" s="54">
        <v>42381</v>
      </c>
      <c r="BG374" s="54">
        <v>43651</v>
      </c>
      <c r="BH374" s="54">
        <v>44958</v>
      </c>
      <c r="BI374" s="54">
        <v>46305</v>
      </c>
      <c r="BJ374" s="54">
        <v>47693</v>
      </c>
      <c r="BK374" s="54">
        <v>49122</v>
      </c>
      <c r="BL374" s="54">
        <v>50594</v>
      </c>
      <c r="BM374" s="54">
        <v>52111</v>
      </c>
      <c r="BN374" s="54">
        <v>53675</v>
      </c>
      <c r="BO374" s="54">
        <v>55285</v>
      </c>
      <c r="BP374" s="54">
        <v>56943</v>
      </c>
      <c r="BQ374" s="54">
        <v>58651</v>
      </c>
      <c r="BR374" s="54">
        <v>60410</v>
      </c>
      <c r="BS374" s="54">
        <v>62222</v>
      </c>
      <c r="BT374" s="54">
        <v>64088</v>
      </c>
      <c r="BU374" s="54">
        <v>66010</v>
      </c>
      <c r="BV374" s="54">
        <v>67990</v>
      </c>
      <c r="BW374" s="54">
        <v>70028</v>
      </c>
      <c r="BX374" s="54">
        <v>72128</v>
      </c>
      <c r="BY374" s="54">
        <v>74291</v>
      </c>
      <c r="BZ374" s="54">
        <v>76519</v>
      </c>
      <c r="CA374" s="54">
        <v>78813</v>
      </c>
      <c r="CB374" s="54">
        <v>81176</v>
      </c>
      <c r="CC374" s="54">
        <v>83609</v>
      </c>
      <c r="CD374" s="54">
        <v>86116</v>
      </c>
      <c r="CE374" s="54">
        <v>88697</v>
      </c>
      <c r="CF374" s="54">
        <v>91355</v>
      </c>
      <c r="CG374" s="54">
        <v>94093</v>
      </c>
      <c r="CH374" s="54">
        <v>96913</v>
      </c>
      <c r="CI374" s="54">
        <v>99817</v>
      </c>
      <c r="CJ374" s="54">
        <v>102808</v>
      </c>
      <c r="CK374" s="54">
        <v>105888</v>
      </c>
      <c r="CL374" s="54">
        <v>109059</v>
      </c>
      <c r="CM374" s="54">
        <v>112325</v>
      </c>
      <c r="CN374" s="54">
        <v>115689</v>
      </c>
      <c r="CO374" s="54">
        <v>119152</v>
      </c>
      <c r="CP374" s="54">
        <v>122719</v>
      </c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</row>
    <row r="375" spans="1:106">
      <c r="A375" s="54">
        <v>13</v>
      </c>
      <c r="B375" s="54">
        <v>220</v>
      </c>
      <c r="C375" s="54">
        <v>512</v>
      </c>
      <c r="D375" s="54">
        <v>1000</v>
      </c>
      <c r="E375" s="54">
        <v>2114</v>
      </c>
      <c r="F375" s="54">
        <v>3311</v>
      </c>
      <c r="G375" s="54">
        <v>4589</v>
      </c>
      <c r="H375" s="54">
        <v>5957</v>
      </c>
      <c r="I375" s="54">
        <v>7417</v>
      </c>
      <c r="J375" s="54">
        <v>8973</v>
      </c>
      <c r="K375" s="54">
        <v>10630</v>
      </c>
      <c r="L375" s="54">
        <v>10943</v>
      </c>
      <c r="M375" s="54">
        <v>11266</v>
      </c>
      <c r="N375" s="54">
        <v>11598</v>
      </c>
      <c r="O375" s="54">
        <v>11941</v>
      </c>
      <c r="P375" s="54">
        <v>12295</v>
      </c>
      <c r="Q375" s="54">
        <v>12659</v>
      </c>
      <c r="R375" s="54">
        <v>13034</v>
      </c>
      <c r="S375" s="54">
        <v>13421</v>
      </c>
      <c r="T375" s="54">
        <v>13820</v>
      </c>
      <c r="U375" s="54">
        <v>14232</v>
      </c>
      <c r="V375" s="54">
        <v>14656</v>
      </c>
      <c r="W375" s="54">
        <v>15093</v>
      </c>
      <c r="X375" s="54">
        <v>15543</v>
      </c>
      <c r="Y375" s="54">
        <v>16007</v>
      </c>
      <c r="Z375" s="54">
        <v>16486</v>
      </c>
      <c r="AA375" s="54">
        <v>16979</v>
      </c>
      <c r="AB375" s="54">
        <v>17487</v>
      </c>
      <c r="AC375" s="54">
        <v>18010</v>
      </c>
      <c r="AD375" s="54">
        <v>18548</v>
      </c>
      <c r="AE375" s="54">
        <v>19103</v>
      </c>
      <c r="AF375" s="54">
        <v>19675</v>
      </c>
      <c r="AG375" s="54">
        <v>20263</v>
      </c>
      <c r="AH375" s="54">
        <v>20870</v>
      </c>
      <c r="AI375" s="54">
        <v>21494</v>
      </c>
      <c r="AJ375" s="54">
        <v>22137</v>
      </c>
      <c r="AK375" s="54">
        <v>22800</v>
      </c>
      <c r="AL375" s="54">
        <v>23482</v>
      </c>
      <c r="AM375" s="54">
        <v>24185</v>
      </c>
      <c r="AN375" s="54">
        <v>24909</v>
      </c>
      <c r="AO375" s="54">
        <v>25655</v>
      </c>
      <c r="AP375" s="54">
        <v>26423</v>
      </c>
      <c r="AQ375" s="54">
        <v>27214</v>
      </c>
      <c r="AR375" s="54">
        <v>28028</v>
      </c>
      <c r="AS375" s="54">
        <v>28868</v>
      </c>
      <c r="AT375" s="54">
        <v>29732</v>
      </c>
      <c r="AU375" s="54">
        <v>30622</v>
      </c>
      <c r="AV375" s="54">
        <v>31539</v>
      </c>
      <c r="AW375" s="54">
        <v>32484</v>
      </c>
      <c r="AX375" s="54">
        <v>33457</v>
      </c>
      <c r="AY375" s="54">
        <v>34459</v>
      </c>
      <c r="AZ375" s="54">
        <v>35491</v>
      </c>
      <c r="BA375" s="54">
        <v>36554</v>
      </c>
      <c r="BB375" s="54">
        <v>37649</v>
      </c>
      <c r="BC375" s="54">
        <v>38777</v>
      </c>
      <c r="BD375" s="54">
        <v>39939</v>
      </c>
      <c r="BE375" s="54">
        <v>41135</v>
      </c>
      <c r="BF375" s="54">
        <v>42367</v>
      </c>
      <c r="BG375" s="54">
        <v>43637</v>
      </c>
      <c r="BH375" s="54">
        <v>44944</v>
      </c>
      <c r="BI375" s="54">
        <v>46291</v>
      </c>
      <c r="BJ375" s="54">
        <v>47678</v>
      </c>
      <c r="BK375" s="54">
        <v>49106</v>
      </c>
      <c r="BL375" s="54">
        <v>50579</v>
      </c>
      <c r="BM375" s="54">
        <v>52096</v>
      </c>
      <c r="BN375" s="54">
        <v>53659</v>
      </c>
      <c r="BO375" s="54">
        <v>55268</v>
      </c>
      <c r="BP375" s="54">
        <v>56926</v>
      </c>
      <c r="BQ375" s="54">
        <v>58634</v>
      </c>
      <c r="BR375" s="54">
        <v>60392</v>
      </c>
      <c r="BS375" s="54">
        <v>62203</v>
      </c>
      <c r="BT375" s="54">
        <v>64069</v>
      </c>
      <c r="BU375" s="54">
        <v>65990</v>
      </c>
      <c r="BV375" s="54">
        <v>67969</v>
      </c>
      <c r="BW375" s="54">
        <v>70008</v>
      </c>
      <c r="BX375" s="54">
        <v>72107</v>
      </c>
      <c r="BY375" s="54">
        <v>74269</v>
      </c>
      <c r="BZ375" s="54">
        <v>76496</v>
      </c>
      <c r="CA375" s="54">
        <v>78789</v>
      </c>
      <c r="CB375" s="54">
        <v>81151</v>
      </c>
      <c r="CC375" s="54">
        <v>83584</v>
      </c>
      <c r="CD375" s="54">
        <v>86089</v>
      </c>
      <c r="CE375" s="54">
        <v>88669</v>
      </c>
      <c r="CF375" s="54">
        <v>91327</v>
      </c>
      <c r="CG375" s="54">
        <v>94064</v>
      </c>
      <c r="CH375" s="54">
        <v>96882</v>
      </c>
      <c r="CI375" s="54">
        <v>99785</v>
      </c>
      <c r="CJ375" s="54">
        <v>102774</v>
      </c>
      <c r="CK375" s="54">
        <v>105852</v>
      </c>
      <c r="CL375" s="54">
        <v>109023</v>
      </c>
      <c r="CM375" s="54">
        <v>112287</v>
      </c>
      <c r="CN375" s="54">
        <v>115649</v>
      </c>
      <c r="CO375" s="54">
        <v>119110</v>
      </c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</row>
    <row r="376" spans="1:106">
      <c r="A376" s="54">
        <v>14</v>
      </c>
      <c r="B376" s="54">
        <v>220</v>
      </c>
      <c r="C376" s="54">
        <v>512</v>
      </c>
      <c r="D376" s="54">
        <v>1000</v>
      </c>
      <c r="E376" s="54">
        <v>2114</v>
      </c>
      <c r="F376" s="54">
        <v>3307</v>
      </c>
      <c r="G376" s="54">
        <v>4586</v>
      </c>
      <c r="H376" s="54">
        <v>5954</v>
      </c>
      <c r="I376" s="54">
        <v>7414</v>
      </c>
      <c r="J376" s="54">
        <v>8971</v>
      </c>
      <c r="K376" s="54">
        <v>10628</v>
      </c>
      <c r="L376" s="54">
        <v>10941</v>
      </c>
      <c r="M376" s="54">
        <v>11263</v>
      </c>
      <c r="N376" s="54">
        <v>11596</v>
      </c>
      <c r="O376" s="54">
        <v>11939</v>
      </c>
      <c r="P376" s="54">
        <v>12292</v>
      </c>
      <c r="Q376" s="54">
        <v>12656</v>
      </c>
      <c r="R376" s="54">
        <v>13032</v>
      </c>
      <c r="S376" s="54">
        <v>13419</v>
      </c>
      <c r="T376" s="54">
        <v>13817</v>
      </c>
      <c r="U376" s="54">
        <v>14228</v>
      </c>
      <c r="V376" s="54">
        <v>14652</v>
      </c>
      <c r="W376" s="54">
        <v>15089</v>
      </c>
      <c r="X376" s="54">
        <v>15539</v>
      </c>
      <c r="Y376" s="54">
        <v>16004</v>
      </c>
      <c r="Z376" s="54">
        <v>16482</v>
      </c>
      <c r="AA376" s="54">
        <v>16975</v>
      </c>
      <c r="AB376" s="54">
        <v>17483</v>
      </c>
      <c r="AC376" s="54">
        <v>18006</v>
      </c>
      <c r="AD376" s="54">
        <v>18544</v>
      </c>
      <c r="AE376" s="54">
        <v>19099</v>
      </c>
      <c r="AF376" s="54">
        <v>19670</v>
      </c>
      <c r="AG376" s="54">
        <v>20259</v>
      </c>
      <c r="AH376" s="54">
        <v>20865</v>
      </c>
      <c r="AI376" s="54">
        <v>21489</v>
      </c>
      <c r="AJ376" s="54">
        <v>22132</v>
      </c>
      <c r="AK376" s="54">
        <v>22795</v>
      </c>
      <c r="AL376" s="54">
        <v>23477</v>
      </c>
      <c r="AM376" s="54">
        <v>24179</v>
      </c>
      <c r="AN376" s="54">
        <v>24903</v>
      </c>
      <c r="AO376" s="54">
        <v>25649</v>
      </c>
      <c r="AP376" s="54">
        <v>26416</v>
      </c>
      <c r="AQ376" s="54">
        <v>27207</v>
      </c>
      <c r="AR376" s="54">
        <v>28022</v>
      </c>
      <c r="AS376" s="54">
        <v>28861</v>
      </c>
      <c r="AT376" s="54">
        <v>29725</v>
      </c>
      <c r="AU376" s="54">
        <v>30615</v>
      </c>
      <c r="AV376" s="54">
        <v>31532</v>
      </c>
      <c r="AW376" s="54">
        <v>32476</v>
      </c>
      <c r="AX376" s="54">
        <v>33449</v>
      </c>
      <c r="AY376" s="54">
        <v>34451</v>
      </c>
      <c r="AZ376" s="54">
        <v>35483</v>
      </c>
      <c r="BA376" s="54">
        <v>36546</v>
      </c>
      <c r="BB376" s="54">
        <v>37640</v>
      </c>
      <c r="BC376" s="54">
        <v>38768</v>
      </c>
      <c r="BD376" s="54">
        <v>39929</v>
      </c>
      <c r="BE376" s="54">
        <v>41125</v>
      </c>
      <c r="BF376" s="54">
        <v>42357</v>
      </c>
      <c r="BG376" s="54">
        <v>43626</v>
      </c>
      <c r="BH376" s="54">
        <v>44933</v>
      </c>
      <c r="BI376" s="54">
        <v>46280</v>
      </c>
      <c r="BJ376" s="54">
        <v>47666</v>
      </c>
      <c r="BK376" s="54">
        <v>49096</v>
      </c>
      <c r="BL376" s="54">
        <v>50569</v>
      </c>
      <c r="BM376" s="54">
        <v>52086</v>
      </c>
      <c r="BN376" s="54">
        <v>53648</v>
      </c>
      <c r="BO376" s="54">
        <v>55257</v>
      </c>
      <c r="BP376" s="54">
        <v>56914</v>
      </c>
      <c r="BQ376" s="54">
        <v>58621</v>
      </c>
      <c r="BR376" s="54">
        <v>60380</v>
      </c>
      <c r="BS376" s="54">
        <v>62190</v>
      </c>
      <c r="BT376" s="54">
        <v>64056</v>
      </c>
      <c r="BU376" s="54">
        <v>65976</v>
      </c>
      <c r="BV376" s="54">
        <v>67955</v>
      </c>
      <c r="BW376" s="54">
        <v>69993</v>
      </c>
      <c r="BX376" s="54">
        <v>72091</v>
      </c>
      <c r="BY376" s="54">
        <v>74253</v>
      </c>
      <c r="BZ376" s="54">
        <v>76479</v>
      </c>
      <c r="CA376" s="54">
        <v>78772</v>
      </c>
      <c r="CB376" s="54">
        <v>81133</v>
      </c>
      <c r="CC376" s="54">
        <v>83565</v>
      </c>
      <c r="CD376" s="54">
        <v>86069</v>
      </c>
      <c r="CE376" s="54">
        <v>88649</v>
      </c>
      <c r="CF376" s="54">
        <v>91306</v>
      </c>
      <c r="CG376" s="54">
        <v>94041</v>
      </c>
      <c r="CH376" s="54">
        <v>96859</v>
      </c>
      <c r="CI376" s="54">
        <v>99761</v>
      </c>
      <c r="CJ376" s="54">
        <v>102749</v>
      </c>
      <c r="CK376" s="54">
        <v>105826</v>
      </c>
      <c r="CL376" s="54">
        <v>108995</v>
      </c>
      <c r="CM376" s="54">
        <v>112258</v>
      </c>
      <c r="CN376" s="54">
        <v>115618</v>
      </c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</row>
    <row r="377" spans="1:106">
      <c r="A377" s="54">
        <v>15</v>
      </c>
      <c r="B377" s="54">
        <v>220</v>
      </c>
      <c r="C377" s="54">
        <v>512</v>
      </c>
      <c r="D377" s="54">
        <v>1000</v>
      </c>
      <c r="E377" s="54">
        <v>2111</v>
      </c>
      <c r="F377" s="54">
        <v>3304</v>
      </c>
      <c r="G377" s="54">
        <v>4583</v>
      </c>
      <c r="H377" s="54">
        <v>5951</v>
      </c>
      <c r="I377" s="54">
        <v>7412</v>
      </c>
      <c r="J377" s="54">
        <v>8969</v>
      </c>
      <c r="K377" s="54">
        <v>10627</v>
      </c>
      <c r="L377" s="54">
        <v>10940</v>
      </c>
      <c r="M377" s="54">
        <v>11262</v>
      </c>
      <c r="N377" s="54">
        <v>11595</v>
      </c>
      <c r="O377" s="54">
        <v>11937</v>
      </c>
      <c r="P377" s="54">
        <v>12291</v>
      </c>
      <c r="Q377" s="54">
        <v>12655</v>
      </c>
      <c r="R377" s="54">
        <v>13030</v>
      </c>
      <c r="S377" s="54">
        <v>13417</v>
      </c>
      <c r="T377" s="54">
        <v>13816</v>
      </c>
      <c r="U377" s="54">
        <v>14227</v>
      </c>
      <c r="V377" s="54">
        <v>14650</v>
      </c>
      <c r="W377" s="54">
        <v>15087</v>
      </c>
      <c r="X377" s="54">
        <v>15537</v>
      </c>
      <c r="Y377" s="54">
        <v>16001</v>
      </c>
      <c r="Z377" s="54">
        <v>16480</v>
      </c>
      <c r="AA377" s="54">
        <v>16973</v>
      </c>
      <c r="AB377" s="54">
        <v>17480</v>
      </c>
      <c r="AC377" s="54">
        <v>18003</v>
      </c>
      <c r="AD377" s="54">
        <v>18541</v>
      </c>
      <c r="AE377" s="54">
        <v>19096</v>
      </c>
      <c r="AF377" s="54">
        <v>19667</v>
      </c>
      <c r="AG377" s="54">
        <v>20256</v>
      </c>
      <c r="AH377" s="54">
        <v>20862</v>
      </c>
      <c r="AI377" s="54">
        <v>21486</v>
      </c>
      <c r="AJ377" s="54">
        <v>22129</v>
      </c>
      <c r="AK377" s="54">
        <v>22791</v>
      </c>
      <c r="AL377" s="54">
        <v>23473</v>
      </c>
      <c r="AM377" s="54">
        <v>24176</v>
      </c>
      <c r="AN377" s="54">
        <v>24900</v>
      </c>
      <c r="AO377" s="54">
        <v>25645</v>
      </c>
      <c r="AP377" s="54">
        <v>26413</v>
      </c>
      <c r="AQ377" s="54">
        <v>27203</v>
      </c>
      <c r="AR377" s="54">
        <v>28018</v>
      </c>
      <c r="AS377" s="54">
        <v>28857</v>
      </c>
      <c r="AT377" s="54">
        <v>29721</v>
      </c>
      <c r="AU377" s="54">
        <v>30611</v>
      </c>
      <c r="AV377" s="54">
        <v>31527</v>
      </c>
      <c r="AW377" s="54">
        <v>32472</v>
      </c>
      <c r="AX377" s="54">
        <v>33444</v>
      </c>
      <c r="AY377" s="54">
        <v>34446</v>
      </c>
      <c r="AZ377" s="54">
        <v>35478</v>
      </c>
      <c r="BA377" s="54">
        <v>36540</v>
      </c>
      <c r="BB377" s="54">
        <v>37635</v>
      </c>
      <c r="BC377" s="54">
        <v>38762</v>
      </c>
      <c r="BD377" s="54">
        <v>39923</v>
      </c>
      <c r="BE377" s="54">
        <v>41119</v>
      </c>
      <c r="BF377" s="54">
        <v>42351</v>
      </c>
      <c r="BG377" s="54">
        <v>43620</v>
      </c>
      <c r="BH377" s="54">
        <v>44927</v>
      </c>
      <c r="BI377" s="54">
        <v>46273</v>
      </c>
      <c r="BJ377" s="54">
        <v>47661</v>
      </c>
      <c r="BK377" s="54">
        <v>49090</v>
      </c>
      <c r="BL377" s="54">
        <v>50563</v>
      </c>
      <c r="BM377" s="54">
        <v>52080</v>
      </c>
      <c r="BN377" s="54">
        <v>53642</v>
      </c>
      <c r="BO377" s="54">
        <v>55251</v>
      </c>
      <c r="BP377" s="54">
        <v>56908</v>
      </c>
      <c r="BQ377" s="54">
        <v>58614</v>
      </c>
      <c r="BR377" s="54">
        <v>60372</v>
      </c>
      <c r="BS377" s="54">
        <v>62183</v>
      </c>
      <c r="BT377" s="54">
        <v>64048</v>
      </c>
      <c r="BU377" s="54">
        <v>65968</v>
      </c>
      <c r="BV377" s="54">
        <v>67946</v>
      </c>
      <c r="BW377" s="54">
        <v>69984</v>
      </c>
      <c r="BX377" s="54">
        <v>72082</v>
      </c>
      <c r="BY377" s="54">
        <v>74243</v>
      </c>
      <c r="BZ377" s="54">
        <v>76469</v>
      </c>
      <c r="CA377" s="54">
        <v>78761</v>
      </c>
      <c r="CB377" s="54">
        <v>81122</v>
      </c>
      <c r="CC377" s="54">
        <v>83553</v>
      </c>
      <c r="CD377" s="54">
        <v>86057</v>
      </c>
      <c r="CE377" s="54">
        <v>88636</v>
      </c>
      <c r="CF377" s="54">
        <v>91292</v>
      </c>
      <c r="CG377" s="54">
        <v>94027</v>
      </c>
      <c r="CH377" s="54">
        <v>96844</v>
      </c>
      <c r="CI377" s="54">
        <v>99745</v>
      </c>
      <c r="CJ377" s="54">
        <v>102732</v>
      </c>
      <c r="CK377" s="54">
        <v>105808</v>
      </c>
      <c r="CL377" s="54">
        <v>108976</v>
      </c>
      <c r="CM377" s="54">
        <v>112238</v>
      </c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</row>
    <row r="378" spans="1:106">
      <c r="A378" s="54">
        <v>16</v>
      </c>
      <c r="B378" s="54">
        <v>220</v>
      </c>
      <c r="C378" s="54">
        <v>512</v>
      </c>
      <c r="D378" s="54">
        <v>997</v>
      </c>
      <c r="E378" s="54">
        <v>2109</v>
      </c>
      <c r="F378" s="54">
        <v>3302</v>
      </c>
      <c r="G378" s="54">
        <v>4582</v>
      </c>
      <c r="H378" s="54">
        <v>5950</v>
      </c>
      <c r="I378" s="54">
        <v>7411</v>
      </c>
      <c r="J378" s="54">
        <v>8969</v>
      </c>
      <c r="K378" s="54">
        <v>10627</v>
      </c>
      <c r="L378" s="54">
        <v>10939</v>
      </c>
      <c r="M378" s="54">
        <v>11262</v>
      </c>
      <c r="N378" s="54">
        <v>11595</v>
      </c>
      <c r="O378" s="54">
        <v>11937</v>
      </c>
      <c r="P378" s="54">
        <v>12290</v>
      </c>
      <c r="Q378" s="54">
        <v>12654</v>
      </c>
      <c r="R378" s="54">
        <v>13030</v>
      </c>
      <c r="S378" s="54">
        <v>13416</v>
      </c>
      <c r="T378" s="54">
        <v>13815</v>
      </c>
      <c r="U378" s="54">
        <v>14226</v>
      </c>
      <c r="V378" s="54">
        <v>14649</v>
      </c>
      <c r="W378" s="54">
        <v>15086</v>
      </c>
      <c r="X378" s="54">
        <v>15536</v>
      </c>
      <c r="Y378" s="54">
        <v>16001</v>
      </c>
      <c r="Z378" s="54">
        <v>16479</v>
      </c>
      <c r="AA378" s="54">
        <v>16972</v>
      </c>
      <c r="AB378" s="54">
        <v>17479</v>
      </c>
      <c r="AC378" s="54">
        <v>18002</v>
      </c>
      <c r="AD378" s="54">
        <v>18540</v>
      </c>
      <c r="AE378" s="54">
        <v>19095</v>
      </c>
      <c r="AF378" s="54">
        <v>19666</v>
      </c>
      <c r="AG378" s="54">
        <v>20255</v>
      </c>
      <c r="AH378" s="54">
        <v>20861</v>
      </c>
      <c r="AI378" s="54">
        <v>21485</v>
      </c>
      <c r="AJ378" s="54">
        <v>22128</v>
      </c>
      <c r="AK378" s="54">
        <v>22790</v>
      </c>
      <c r="AL378" s="54">
        <v>23472</v>
      </c>
      <c r="AM378" s="54">
        <v>24175</v>
      </c>
      <c r="AN378" s="54">
        <v>24898</v>
      </c>
      <c r="AO378" s="54">
        <v>25643</v>
      </c>
      <c r="AP378" s="54">
        <v>26411</v>
      </c>
      <c r="AQ378" s="54">
        <v>27202</v>
      </c>
      <c r="AR378" s="54">
        <v>28016</v>
      </c>
      <c r="AS378" s="54">
        <v>28855</v>
      </c>
      <c r="AT378" s="54">
        <v>29719</v>
      </c>
      <c r="AU378" s="54">
        <v>30609</v>
      </c>
      <c r="AV378" s="54">
        <v>31526</v>
      </c>
      <c r="AW378" s="54">
        <v>32470</v>
      </c>
      <c r="AX378" s="54">
        <v>33442</v>
      </c>
      <c r="AY378" s="54">
        <v>34444</v>
      </c>
      <c r="AZ378" s="54">
        <v>35476</v>
      </c>
      <c r="BA378" s="54">
        <v>36538</v>
      </c>
      <c r="BB378" s="54">
        <v>37633</v>
      </c>
      <c r="BC378" s="54">
        <v>38760</v>
      </c>
      <c r="BD378" s="54">
        <v>39921</v>
      </c>
      <c r="BE378" s="54">
        <v>41117</v>
      </c>
      <c r="BF378" s="54">
        <v>42349</v>
      </c>
      <c r="BG378" s="54">
        <v>43617</v>
      </c>
      <c r="BH378" s="54">
        <v>44924</v>
      </c>
      <c r="BI378" s="54">
        <v>46272</v>
      </c>
      <c r="BJ378" s="54">
        <v>47660</v>
      </c>
      <c r="BK378" s="54">
        <v>49089</v>
      </c>
      <c r="BL378" s="54">
        <v>50562</v>
      </c>
      <c r="BM378" s="54">
        <v>52078</v>
      </c>
      <c r="BN378" s="54">
        <v>53640</v>
      </c>
      <c r="BO378" s="54">
        <v>55249</v>
      </c>
      <c r="BP378" s="54">
        <v>56906</v>
      </c>
      <c r="BQ378" s="54">
        <v>58613</v>
      </c>
      <c r="BR378" s="54">
        <v>60371</v>
      </c>
      <c r="BS378" s="54">
        <v>62181</v>
      </c>
      <c r="BT378" s="54">
        <v>64046</v>
      </c>
      <c r="BU378" s="54">
        <v>65966</v>
      </c>
      <c r="BV378" s="54">
        <v>67944</v>
      </c>
      <c r="BW378" s="54">
        <v>69981</v>
      </c>
      <c r="BX378" s="54">
        <v>72079</v>
      </c>
      <c r="BY378" s="54">
        <v>74240</v>
      </c>
      <c r="BZ378" s="54">
        <v>76465</v>
      </c>
      <c r="CA378" s="54">
        <v>78757</v>
      </c>
      <c r="CB378" s="54">
        <v>81118</v>
      </c>
      <c r="CC378" s="54">
        <v>83549</v>
      </c>
      <c r="CD378" s="54">
        <v>86053</v>
      </c>
      <c r="CE378" s="54">
        <v>88631</v>
      </c>
      <c r="CF378" s="54">
        <v>91287</v>
      </c>
      <c r="CG378" s="54">
        <v>94022</v>
      </c>
      <c r="CH378" s="54">
        <v>96838</v>
      </c>
      <c r="CI378" s="54">
        <v>99738</v>
      </c>
      <c r="CJ378" s="54">
        <v>102724</v>
      </c>
      <c r="CK378" s="54">
        <v>105800</v>
      </c>
      <c r="CL378" s="54">
        <v>108967</v>
      </c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</row>
    <row r="379" spans="1:106">
      <c r="A379" s="54">
        <v>17</v>
      </c>
      <c r="B379" s="54">
        <v>220</v>
      </c>
      <c r="C379" s="54">
        <v>510</v>
      </c>
      <c r="D379" s="54">
        <v>995</v>
      </c>
      <c r="E379" s="54">
        <v>2107</v>
      </c>
      <c r="F379" s="54">
        <v>3301</v>
      </c>
      <c r="G379" s="54">
        <v>4581</v>
      </c>
      <c r="H379" s="54">
        <v>5950</v>
      </c>
      <c r="I379" s="54">
        <v>7411</v>
      </c>
      <c r="J379" s="54">
        <v>8969</v>
      </c>
      <c r="K379" s="54">
        <v>10628</v>
      </c>
      <c r="L379" s="54">
        <v>10941</v>
      </c>
      <c r="M379" s="54">
        <v>11263</v>
      </c>
      <c r="N379" s="54">
        <v>11595</v>
      </c>
      <c r="O379" s="54">
        <v>11938</v>
      </c>
      <c r="P379" s="54">
        <v>12291</v>
      </c>
      <c r="Q379" s="54">
        <v>12655</v>
      </c>
      <c r="R379" s="54">
        <v>13030</v>
      </c>
      <c r="S379" s="54">
        <v>13417</v>
      </c>
      <c r="T379" s="54">
        <v>13816</v>
      </c>
      <c r="U379" s="54">
        <v>14227</v>
      </c>
      <c r="V379" s="54">
        <v>14650</v>
      </c>
      <c r="W379" s="54">
        <v>15087</v>
      </c>
      <c r="X379" s="54">
        <v>15537</v>
      </c>
      <c r="Y379" s="54">
        <v>16001</v>
      </c>
      <c r="Z379" s="54">
        <v>16480</v>
      </c>
      <c r="AA379" s="54">
        <v>16972</v>
      </c>
      <c r="AB379" s="54">
        <v>17480</v>
      </c>
      <c r="AC379" s="54">
        <v>18003</v>
      </c>
      <c r="AD379" s="54">
        <v>18541</v>
      </c>
      <c r="AE379" s="54">
        <v>19096</v>
      </c>
      <c r="AF379" s="54">
        <v>19667</v>
      </c>
      <c r="AG379" s="54">
        <v>20255</v>
      </c>
      <c r="AH379" s="54">
        <v>20861</v>
      </c>
      <c r="AI379" s="54">
        <v>21486</v>
      </c>
      <c r="AJ379" s="54">
        <v>22129</v>
      </c>
      <c r="AK379" s="54">
        <v>22791</v>
      </c>
      <c r="AL379" s="54">
        <v>23473</v>
      </c>
      <c r="AM379" s="54">
        <v>24175</v>
      </c>
      <c r="AN379" s="54">
        <v>24899</v>
      </c>
      <c r="AO379" s="54">
        <v>25644</v>
      </c>
      <c r="AP379" s="54">
        <v>26412</v>
      </c>
      <c r="AQ379" s="54">
        <v>27203</v>
      </c>
      <c r="AR379" s="54">
        <v>28017</v>
      </c>
      <c r="AS379" s="54">
        <v>28856</v>
      </c>
      <c r="AT379" s="54">
        <v>29720</v>
      </c>
      <c r="AU379" s="54">
        <v>30610</v>
      </c>
      <c r="AV379" s="54">
        <v>31527</v>
      </c>
      <c r="AW379" s="54">
        <v>32471</v>
      </c>
      <c r="AX379" s="54">
        <v>33444</v>
      </c>
      <c r="AY379" s="54">
        <v>34445</v>
      </c>
      <c r="AZ379" s="54">
        <v>35477</v>
      </c>
      <c r="BA379" s="54">
        <v>36540</v>
      </c>
      <c r="BB379" s="54">
        <v>37634</v>
      </c>
      <c r="BC379" s="54">
        <v>38761</v>
      </c>
      <c r="BD379" s="54">
        <v>39922</v>
      </c>
      <c r="BE379" s="54">
        <v>41118</v>
      </c>
      <c r="BF379" s="54">
        <v>42350</v>
      </c>
      <c r="BG379" s="54">
        <v>43619</v>
      </c>
      <c r="BH379" s="54">
        <v>44927</v>
      </c>
      <c r="BI379" s="54">
        <v>46275</v>
      </c>
      <c r="BJ379" s="54">
        <v>47663</v>
      </c>
      <c r="BK379" s="54">
        <v>49093</v>
      </c>
      <c r="BL379" s="54">
        <v>50565</v>
      </c>
      <c r="BM379" s="54">
        <v>52082</v>
      </c>
      <c r="BN379" s="54">
        <v>53644</v>
      </c>
      <c r="BO379" s="54">
        <v>55253</v>
      </c>
      <c r="BP379" s="54">
        <v>56910</v>
      </c>
      <c r="BQ379" s="54">
        <v>58617</v>
      </c>
      <c r="BR379" s="54">
        <v>60374</v>
      </c>
      <c r="BS379" s="54">
        <v>62185</v>
      </c>
      <c r="BT379" s="54">
        <v>64049</v>
      </c>
      <c r="BU379" s="54">
        <v>65970</v>
      </c>
      <c r="BV379" s="54">
        <v>67948</v>
      </c>
      <c r="BW379" s="54">
        <v>69985</v>
      </c>
      <c r="BX379" s="54">
        <v>72083</v>
      </c>
      <c r="BY379" s="54">
        <v>74244</v>
      </c>
      <c r="BZ379" s="54">
        <v>76469</v>
      </c>
      <c r="CA379" s="54">
        <v>78761</v>
      </c>
      <c r="CB379" s="54">
        <v>81122</v>
      </c>
      <c r="CC379" s="54">
        <v>83553</v>
      </c>
      <c r="CD379" s="54">
        <v>86056</v>
      </c>
      <c r="CE379" s="54">
        <v>88635</v>
      </c>
      <c r="CF379" s="54">
        <v>91290</v>
      </c>
      <c r="CG379" s="54">
        <v>94024</v>
      </c>
      <c r="CH379" s="54">
        <v>96840</v>
      </c>
      <c r="CI379" s="54">
        <v>99740</v>
      </c>
      <c r="CJ379" s="54">
        <v>102726</v>
      </c>
      <c r="CK379" s="54">
        <v>105801</v>
      </c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</row>
    <row r="380" spans="1:106">
      <c r="A380" s="54">
        <v>18</v>
      </c>
      <c r="B380" s="54">
        <v>218</v>
      </c>
      <c r="C380" s="54">
        <v>509</v>
      </c>
      <c r="D380" s="54">
        <v>994</v>
      </c>
      <c r="E380" s="54">
        <v>2106</v>
      </c>
      <c r="F380" s="54">
        <v>3300</v>
      </c>
      <c r="G380" s="54">
        <v>4581</v>
      </c>
      <c r="H380" s="54">
        <v>5950</v>
      </c>
      <c r="I380" s="54">
        <v>7412</v>
      </c>
      <c r="J380" s="54">
        <v>8971</v>
      </c>
      <c r="K380" s="54">
        <v>10630</v>
      </c>
      <c r="L380" s="54">
        <v>10943</v>
      </c>
      <c r="M380" s="54">
        <v>11266</v>
      </c>
      <c r="N380" s="54">
        <v>11598</v>
      </c>
      <c r="O380" s="54">
        <v>11941</v>
      </c>
      <c r="P380" s="54">
        <v>12294</v>
      </c>
      <c r="Q380" s="54">
        <v>12658</v>
      </c>
      <c r="R380" s="54">
        <v>13033</v>
      </c>
      <c r="S380" s="54">
        <v>13420</v>
      </c>
      <c r="T380" s="54">
        <v>13818</v>
      </c>
      <c r="U380" s="54">
        <v>14229</v>
      </c>
      <c r="V380" s="54">
        <v>14653</v>
      </c>
      <c r="W380" s="54">
        <v>15089</v>
      </c>
      <c r="X380" s="54">
        <v>15539</v>
      </c>
      <c r="Y380" s="54">
        <v>16004</v>
      </c>
      <c r="Z380" s="54">
        <v>16483</v>
      </c>
      <c r="AA380" s="54">
        <v>16975</v>
      </c>
      <c r="AB380" s="54">
        <v>17483</v>
      </c>
      <c r="AC380" s="54">
        <v>18006</v>
      </c>
      <c r="AD380" s="54">
        <v>18544</v>
      </c>
      <c r="AE380" s="54">
        <v>19099</v>
      </c>
      <c r="AF380" s="54">
        <v>19671</v>
      </c>
      <c r="AG380" s="54">
        <v>20259</v>
      </c>
      <c r="AH380" s="54">
        <v>20865</v>
      </c>
      <c r="AI380" s="54">
        <v>21490</v>
      </c>
      <c r="AJ380" s="54">
        <v>22133</v>
      </c>
      <c r="AK380" s="54">
        <v>22795</v>
      </c>
      <c r="AL380" s="54">
        <v>23477</v>
      </c>
      <c r="AM380" s="54">
        <v>24180</v>
      </c>
      <c r="AN380" s="54">
        <v>24904</v>
      </c>
      <c r="AO380" s="54">
        <v>25649</v>
      </c>
      <c r="AP380" s="54">
        <v>26417</v>
      </c>
      <c r="AQ380" s="54">
        <v>27208</v>
      </c>
      <c r="AR380" s="54">
        <v>28022</v>
      </c>
      <c r="AS380" s="54">
        <v>28861</v>
      </c>
      <c r="AT380" s="54">
        <v>29726</v>
      </c>
      <c r="AU380" s="54">
        <v>30616</v>
      </c>
      <c r="AV380" s="54">
        <v>31533</v>
      </c>
      <c r="AW380" s="54">
        <v>32477</v>
      </c>
      <c r="AX380" s="54">
        <v>33450</v>
      </c>
      <c r="AY380" s="54">
        <v>34451</v>
      </c>
      <c r="AZ380" s="54">
        <v>35483</v>
      </c>
      <c r="BA380" s="54">
        <v>36546</v>
      </c>
      <c r="BB380" s="54">
        <v>37641</v>
      </c>
      <c r="BC380" s="54">
        <v>38768</v>
      </c>
      <c r="BD380" s="54">
        <v>39930</v>
      </c>
      <c r="BE380" s="54">
        <v>41126</v>
      </c>
      <c r="BF380" s="54">
        <v>42358</v>
      </c>
      <c r="BG380" s="54">
        <v>43628</v>
      </c>
      <c r="BH380" s="54">
        <v>44937</v>
      </c>
      <c r="BI380" s="54">
        <v>46285</v>
      </c>
      <c r="BJ380" s="54">
        <v>47673</v>
      </c>
      <c r="BK380" s="54">
        <v>49103</v>
      </c>
      <c r="BL380" s="54">
        <v>50576</v>
      </c>
      <c r="BM380" s="54">
        <v>52093</v>
      </c>
      <c r="BN380" s="54">
        <v>53655</v>
      </c>
      <c r="BO380" s="54">
        <v>55264</v>
      </c>
      <c r="BP380" s="54">
        <v>56922</v>
      </c>
      <c r="BQ380" s="54">
        <v>58629</v>
      </c>
      <c r="BR380" s="54">
        <v>60387</v>
      </c>
      <c r="BS380" s="54">
        <v>62197</v>
      </c>
      <c r="BT380" s="54">
        <v>64062</v>
      </c>
      <c r="BU380" s="54">
        <v>65983</v>
      </c>
      <c r="BV380" s="54">
        <v>67961</v>
      </c>
      <c r="BW380" s="54">
        <v>69999</v>
      </c>
      <c r="BX380" s="54">
        <v>72097</v>
      </c>
      <c r="BY380" s="54">
        <v>74258</v>
      </c>
      <c r="BZ380" s="54">
        <v>76484</v>
      </c>
      <c r="CA380" s="54">
        <v>78776</v>
      </c>
      <c r="CB380" s="54">
        <v>81137</v>
      </c>
      <c r="CC380" s="54">
        <v>83568</v>
      </c>
      <c r="CD380" s="54">
        <v>86072</v>
      </c>
      <c r="CE380" s="54">
        <v>88650</v>
      </c>
      <c r="CF380" s="54">
        <v>91306</v>
      </c>
      <c r="CG380" s="54">
        <v>94040</v>
      </c>
      <c r="CH380" s="54">
        <v>96856</v>
      </c>
      <c r="CI380" s="54">
        <v>99756</v>
      </c>
      <c r="CJ380" s="54">
        <v>102741</v>
      </c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</row>
    <row r="381" spans="1:106">
      <c r="A381" s="54">
        <v>19</v>
      </c>
      <c r="B381" s="54">
        <v>218</v>
      </c>
      <c r="C381" s="54">
        <v>509</v>
      </c>
      <c r="D381" s="54">
        <v>994</v>
      </c>
      <c r="E381" s="54">
        <v>2106</v>
      </c>
      <c r="F381" s="54">
        <v>3300</v>
      </c>
      <c r="G381" s="54">
        <v>4580</v>
      </c>
      <c r="H381" s="54">
        <v>5950</v>
      </c>
      <c r="I381" s="54">
        <v>7412</v>
      </c>
      <c r="J381" s="54">
        <v>8971</v>
      </c>
      <c r="K381" s="54">
        <v>10630</v>
      </c>
      <c r="L381" s="54">
        <v>10943</v>
      </c>
      <c r="M381" s="54">
        <v>11265</v>
      </c>
      <c r="N381" s="54">
        <v>11598</v>
      </c>
      <c r="O381" s="54">
        <v>11940</v>
      </c>
      <c r="P381" s="54">
        <v>12293</v>
      </c>
      <c r="Q381" s="54">
        <v>12657</v>
      </c>
      <c r="R381" s="54">
        <v>13032</v>
      </c>
      <c r="S381" s="54">
        <v>13419</v>
      </c>
      <c r="T381" s="54">
        <v>13817</v>
      </c>
      <c r="U381" s="54">
        <v>14228</v>
      </c>
      <c r="V381" s="54">
        <v>14651</v>
      </c>
      <c r="W381" s="54">
        <v>15088</v>
      </c>
      <c r="X381" s="54">
        <v>15539</v>
      </c>
      <c r="Y381" s="54">
        <v>16003</v>
      </c>
      <c r="Z381" s="54">
        <v>16482</v>
      </c>
      <c r="AA381" s="54">
        <v>16975</v>
      </c>
      <c r="AB381" s="54">
        <v>17482</v>
      </c>
      <c r="AC381" s="54">
        <v>18005</v>
      </c>
      <c r="AD381" s="54">
        <v>18544</v>
      </c>
      <c r="AE381" s="54">
        <v>19098</v>
      </c>
      <c r="AF381" s="54">
        <v>19670</v>
      </c>
      <c r="AG381" s="54">
        <v>20258</v>
      </c>
      <c r="AH381" s="54">
        <v>20864</v>
      </c>
      <c r="AI381" s="54">
        <v>21488</v>
      </c>
      <c r="AJ381" s="54">
        <v>22131</v>
      </c>
      <c r="AK381" s="54">
        <v>22794</v>
      </c>
      <c r="AL381" s="54">
        <v>23476</v>
      </c>
      <c r="AM381" s="54">
        <v>24179</v>
      </c>
      <c r="AN381" s="54">
        <v>24902</v>
      </c>
      <c r="AO381" s="54">
        <v>25648</v>
      </c>
      <c r="AP381" s="54">
        <v>26416</v>
      </c>
      <c r="AQ381" s="54">
        <v>27206</v>
      </c>
      <c r="AR381" s="54">
        <v>28021</v>
      </c>
      <c r="AS381" s="54">
        <v>28860</v>
      </c>
      <c r="AT381" s="54">
        <v>29724</v>
      </c>
      <c r="AU381" s="54">
        <v>30614</v>
      </c>
      <c r="AV381" s="54">
        <v>31531</v>
      </c>
      <c r="AW381" s="54">
        <v>32475</v>
      </c>
      <c r="AX381" s="54">
        <v>33448</v>
      </c>
      <c r="AY381" s="54">
        <v>34450</v>
      </c>
      <c r="AZ381" s="54">
        <v>35481</v>
      </c>
      <c r="BA381" s="54">
        <v>36544</v>
      </c>
      <c r="BB381" s="54">
        <v>37639</v>
      </c>
      <c r="BC381" s="54">
        <v>38766</v>
      </c>
      <c r="BD381" s="54">
        <v>39927</v>
      </c>
      <c r="BE381" s="54">
        <v>41123</v>
      </c>
      <c r="BF381" s="54">
        <v>42357</v>
      </c>
      <c r="BG381" s="54">
        <v>43628</v>
      </c>
      <c r="BH381" s="54">
        <v>44936</v>
      </c>
      <c r="BI381" s="54">
        <v>46284</v>
      </c>
      <c r="BJ381" s="54">
        <v>47672</v>
      </c>
      <c r="BK381" s="54">
        <v>49102</v>
      </c>
      <c r="BL381" s="54">
        <v>50575</v>
      </c>
      <c r="BM381" s="54">
        <v>52092</v>
      </c>
      <c r="BN381" s="54">
        <v>53654</v>
      </c>
      <c r="BO381" s="54">
        <v>55263</v>
      </c>
      <c r="BP381" s="54">
        <v>56920</v>
      </c>
      <c r="BQ381" s="54">
        <v>58627</v>
      </c>
      <c r="BR381" s="54">
        <v>60385</v>
      </c>
      <c r="BS381" s="54">
        <v>62196</v>
      </c>
      <c r="BT381" s="54">
        <v>64061</v>
      </c>
      <c r="BU381" s="54">
        <v>65981</v>
      </c>
      <c r="BV381" s="54">
        <v>67959</v>
      </c>
      <c r="BW381" s="54">
        <v>69996</v>
      </c>
      <c r="BX381" s="54">
        <v>72094</v>
      </c>
      <c r="BY381" s="54">
        <v>74255</v>
      </c>
      <c r="BZ381" s="54">
        <v>76481</v>
      </c>
      <c r="CA381" s="54">
        <v>78773</v>
      </c>
      <c r="CB381" s="54">
        <v>81133</v>
      </c>
      <c r="CC381" s="54">
        <v>83564</v>
      </c>
      <c r="CD381" s="54">
        <v>86067</v>
      </c>
      <c r="CE381" s="54">
        <v>88645</v>
      </c>
      <c r="CF381" s="54">
        <v>91300</v>
      </c>
      <c r="CG381" s="54">
        <v>94034</v>
      </c>
      <c r="CH381" s="54">
        <v>96849</v>
      </c>
      <c r="CI381" s="54">
        <v>99748</v>
      </c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</row>
    <row r="382" spans="1:106">
      <c r="A382" s="54">
        <v>20</v>
      </c>
      <c r="B382" s="54">
        <v>218</v>
      </c>
      <c r="C382" s="54">
        <v>509</v>
      </c>
      <c r="D382" s="54">
        <v>994</v>
      </c>
      <c r="E382" s="54">
        <v>2106</v>
      </c>
      <c r="F382" s="54">
        <v>3300</v>
      </c>
      <c r="G382" s="54">
        <v>4580</v>
      </c>
      <c r="H382" s="54">
        <v>5950</v>
      </c>
      <c r="I382" s="54">
        <v>7412</v>
      </c>
      <c r="J382" s="54">
        <v>8971</v>
      </c>
      <c r="K382" s="54">
        <v>10629</v>
      </c>
      <c r="L382" s="54">
        <v>10942</v>
      </c>
      <c r="M382" s="54">
        <v>11265</v>
      </c>
      <c r="N382" s="54">
        <v>11597</v>
      </c>
      <c r="O382" s="54">
        <v>11939</v>
      </c>
      <c r="P382" s="54">
        <v>12292</v>
      </c>
      <c r="Q382" s="54">
        <v>12656</v>
      </c>
      <c r="R382" s="54">
        <v>13031</v>
      </c>
      <c r="S382" s="54">
        <v>13417</v>
      </c>
      <c r="T382" s="54">
        <v>13816</v>
      </c>
      <c r="U382" s="54">
        <v>14226</v>
      </c>
      <c r="V382" s="54">
        <v>14650</v>
      </c>
      <c r="W382" s="54">
        <v>15087</v>
      </c>
      <c r="X382" s="54">
        <v>15538</v>
      </c>
      <c r="Y382" s="54">
        <v>16003</v>
      </c>
      <c r="Z382" s="54">
        <v>16481</v>
      </c>
      <c r="AA382" s="54">
        <v>16974</v>
      </c>
      <c r="AB382" s="54">
        <v>17482</v>
      </c>
      <c r="AC382" s="54">
        <v>18005</v>
      </c>
      <c r="AD382" s="54">
        <v>18543</v>
      </c>
      <c r="AE382" s="54">
        <v>19098</v>
      </c>
      <c r="AF382" s="54">
        <v>19669</v>
      </c>
      <c r="AG382" s="54">
        <v>20258</v>
      </c>
      <c r="AH382" s="54">
        <v>20864</v>
      </c>
      <c r="AI382" s="54">
        <v>21488</v>
      </c>
      <c r="AJ382" s="54">
        <v>22131</v>
      </c>
      <c r="AK382" s="54">
        <v>22793</v>
      </c>
      <c r="AL382" s="54">
        <v>23475</v>
      </c>
      <c r="AM382" s="54">
        <v>24178</v>
      </c>
      <c r="AN382" s="54">
        <v>24902</v>
      </c>
      <c r="AO382" s="54">
        <v>25647</v>
      </c>
      <c r="AP382" s="54">
        <v>26415</v>
      </c>
      <c r="AQ382" s="54">
        <v>27206</v>
      </c>
      <c r="AR382" s="54">
        <v>28020</v>
      </c>
      <c r="AS382" s="54">
        <v>28859</v>
      </c>
      <c r="AT382" s="54">
        <v>29723</v>
      </c>
      <c r="AU382" s="54">
        <v>30613</v>
      </c>
      <c r="AV382" s="54">
        <v>31530</v>
      </c>
      <c r="AW382" s="54">
        <v>32474</v>
      </c>
      <c r="AX382" s="54">
        <v>33447</v>
      </c>
      <c r="AY382" s="54">
        <v>34449</v>
      </c>
      <c r="AZ382" s="54">
        <v>35481</v>
      </c>
      <c r="BA382" s="54">
        <v>36543</v>
      </c>
      <c r="BB382" s="54">
        <v>37638</v>
      </c>
      <c r="BC382" s="54">
        <v>38765</v>
      </c>
      <c r="BD382" s="54">
        <v>39926</v>
      </c>
      <c r="BE382" s="54">
        <v>41124</v>
      </c>
      <c r="BF382" s="54">
        <v>42358</v>
      </c>
      <c r="BG382" s="54">
        <v>43628</v>
      </c>
      <c r="BH382" s="54">
        <v>44937</v>
      </c>
      <c r="BI382" s="54">
        <v>46285</v>
      </c>
      <c r="BJ382" s="54">
        <v>47673</v>
      </c>
      <c r="BK382" s="54">
        <v>49103</v>
      </c>
      <c r="BL382" s="54">
        <v>50575</v>
      </c>
      <c r="BM382" s="54">
        <v>52092</v>
      </c>
      <c r="BN382" s="54">
        <v>53654</v>
      </c>
      <c r="BO382" s="54">
        <v>55263</v>
      </c>
      <c r="BP382" s="54">
        <v>56921</v>
      </c>
      <c r="BQ382" s="54">
        <v>58627</v>
      </c>
      <c r="BR382" s="54">
        <v>60385</v>
      </c>
      <c r="BS382" s="54">
        <v>62196</v>
      </c>
      <c r="BT382" s="54">
        <v>64060</v>
      </c>
      <c r="BU382" s="54">
        <v>65981</v>
      </c>
      <c r="BV382" s="54">
        <v>67959</v>
      </c>
      <c r="BW382" s="54">
        <v>69996</v>
      </c>
      <c r="BX382" s="54">
        <v>72094</v>
      </c>
      <c r="BY382" s="54">
        <v>74254</v>
      </c>
      <c r="BZ382" s="54">
        <v>76480</v>
      </c>
      <c r="CA382" s="54">
        <v>78771</v>
      </c>
      <c r="CB382" s="54">
        <v>81131</v>
      </c>
      <c r="CC382" s="54">
        <v>83562</v>
      </c>
      <c r="CD382" s="54">
        <v>86065</v>
      </c>
      <c r="CE382" s="54">
        <v>88642</v>
      </c>
      <c r="CF382" s="54">
        <v>91297</v>
      </c>
      <c r="CG382" s="54">
        <v>94030</v>
      </c>
      <c r="CH382" s="54">
        <v>96844</v>
      </c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</row>
    <row r="383" spans="1:106">
      <c r="A383" s="54">
        <v>21</v>
      </c>
      <c r="B383" s="54">
        <v>218</v>
      </c>
      <c r="C383" s="54">
        <v>509</v>
      </c>
      <c r="D383" s="54">
        <v>994</v>
      </c>
      <c r="E383" s="54">
        <v>2106</v>
      </c>
      <c r="F383" s="54">
        <v>3300</v>
      </c>
      <c r="G383" s="54">
        <v>4580</v>
      </c>
      <c r="H383" s="54">
        <v>5950</v>
      </c>
      <c r="I383" s="54">
        <v>7412</v>
      </c>
      <c r="J383" s="54">
        <v>8971</v>
      </c>
      <c r="K383" s="54">
        <v>10629</v>
      </c>
      <c r="L383" s="54">
        <v>10942</v>
      </c>
      <c r="M383" s="54">
        <v>11264</v>
      </c>
      <c r="N383" s="54">
        <v>11596</v>
      </c>
      <c r="O383" s="54">
        <v>11939</v>
      </c>
      <c r="P383" s="54">
        <v>12291</v>
      </c>
      <c r="Q383" s="54">
        <v>12655</v>
      </c>
      <c r="R383" s="54">
        <v>13030</v>
      </c>
      <c r="S383" s="54">
        <v>13416</v>
      </c>
      <c r="T383" s="54">
        <v>13814</v>
      </c>
      <c r="U383" s="54">
        <v>14224</v>
      </c>
      <c r="V383" s="54">
        <v>14650</v>
      </c>
      <c r="W383" s="54">
        <v>15087</v>
      </c>
      <c r="X383" s="54">
        <v>15538</v>
      </c>
      <c r="Y383" s="54">
        <v>16003</v>
      </c>
      <c r="Z383" s="54">
        <v>16481</v>
      </c>
      <c r="AA383" s="54">
        <v>16974</v>
      </c>
      <c r="AB383" s="54">
        <v>17482</v>
      </c>
      <c r="AC383" s="54">
        <v>18005</v>
      </c>
      <c r="AD383" s="54">
        <v>18543</v>
      </c>
      <c r="AE383" s="54">
        <v>19098</v>
      </c>
      <c r="AF383" s="54">
        <v>19669</v>
      </c>
      <c r="AG383" s="54">
        <v>20258</v>
      </c>
      <c r="AH383" s="54">
        <v>20864</v>
      </c>
      <c r="AI383" s="54">
        <v>21488</v>
      </c>
      <c r="AJ383" s="54">
        <v>22131</v>
      </c>
      <c r="AK383" s="54">
        <v>22793</v>
      </c>
      <c r="AL383" s="54">
        <v>23476</v>
      </c>
      <c r="AM383" s="54">
        <v>24178</v>
      </c>
      <c r="AN383" s="54">
        <v>24902</v>
      </c>
      <c r="AO383" s="54">
        <v>25647</v>
      </c>
      <c r="AP383" s="54">
        <v>26415</v>
      </c>
      <c r="AQ383" s="54">
        <v>27206</v>
      </c>
      <c r="AR383" s="54">
        <v>28020</v>
      </c>
      <c r="AS383" s="54">
        <v>28859</v>
      </c>
      <c r="AT383" s="54">
        <v>29724</v>
      </c>
      <c r="AU383" s="54">
        <v>30614</v>
      </c>
      <c r="AV383" s="54">
        <v>31530</v>
      </c>
      <c r="AW383" s="54">
        <v>32475</v>
      </c>
      <c r="AX383" s="54">
        <v>33447</v>
      </c>
      <c r="AY383" s="54">
        <v>34449</v>
      </c>
      <c r="AZ383" s="54">
        <v>35481</v>
      </c>
      <c r="BA383" s="54">
        <v>36543</v>
      </c>
      <c r="BB383" s="54">
        <v>37638</v>
      </c>
      <c r="BC383" s="54">
        <v>38765</v>
      </c>
      <c r="BD383" s="54">
        <v>39928</v>
      </c>
      <c r="BE383" s="54">
        <v>41126</v>
      </c>
      <c r="BF383" s="54">
        <v>42359</v>
      </c>
      <c r="BG383" s="54">
        <v>43630</v>
      </c>
      <c r="BH383" s="54">
        <v>44939</v>
      </c>
      <c r="BI383" s="54">
        <v>46286</v>
      </c>
      <c r="BJ383" s="54">
        <v>47675</v>
      </c>
      <c r="BK383" s="54">
        <v>49105</v>
      </c>
      <c r="BL383" s="54">
        <v>50577</v>
      </c>
      <c r="BM383" s="54">
        <v>52094</v>
      </c>
      <c r="BN383" s="54">
        <v>53656</v>
      </c>
      <c r="BO383" s="54">
        <v>55265</v>
      </c>
      <c r="BP383" s="54">
        <v>56922</v>
      </c>
      <c r="BQ383" s="54">
        <v>58629</v>
      </c>
      <c r="BR383" s="54">
        <v>60387</v>
      </c>
      <c r="BS383" s="54">
        <v>62197</v>
      </c>
      <c r="BT383" s="54">
        <v>64062</v>
      </c>
      <c r="BU383" s="54">
        <v>65982</v>
      </c>
      <c r="BV383" s="54">
        <v>67960</v>
      </c>
      <c r="BW383" s="54">
        <v>69997</v>
      </c>
      <c r="BX383" s="54">
        <v>72095</v>
      </c>
      <c r="BY383" s="54">
        <v>74256</v>
      </c>
      <c r="BZ383" s="54">
        <v>76481</v>
      </c>
      <c r="CA383" s="54">
        <v>78772</v>
      </c>
      <c r="CB383" s="54">
        <v>81132</v>
      </c>
      <c r="CC383" s="54">
        <v>83562</v>
      </c>
      <c r="CD383" s="54">
        <v>86065</v>
      </c>
      <c r="CE383" s="54">
        <v>88642</v>
      </c>
      <c r="CF383" s="54">
        <v>91295</v>
      </c>
      <c r="CG383" s="54">
        <v>94028</v>
      </c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</row>
    <row r="384" spans="1:106">
      <c r="A384" s="54">
        <v>22</v>
      </c>
      <c r="B384" s="54">
        <v>218</v>
      </c>
      <c r="C384" s="54">
        <v>509</v>
      </c>
      <c r="D384" s="54">
        <v>994</v>
      </c>
      <c r="E384" s="54">
        <v>2106</v>
      </c>
      <c r="F384" s="54">
        <v>3300</v>
      </c>
      <c r="G384" s="54">
        <v>4580</v>
      </c>
      <c r="H384" s="54">
        <v>5950</v>
      </c>
      <c r="I384" s="54">
        <v>7412</v>
      </c>
      <c r="J384" s="54">
        <v>8970</v>
      </c>
      <c r="K384" s="54">
        <v>10629</v>
      </c>
      <c r="L384" s="54">
        <v>10941</v>
      </c>
      <c r="M384" s="54">
        <v>11264</v>
      </c>
      <c r="N384" s="54">
        <v>11596</v>
      </c>
      <c r="O384" s="54">
        <v>11938</v>
      </c>
      <c r="P384" s="54">
        <v>12290</v>
      </c>
      <c r="Q384" s="54">
        <v>12654</v>
      </c>
      <c r="R384" s="54">
        <v>13028</v>
      </c>
      <c r="S384" s="54">
        <v>13414</v>
      </c>
      <c r="T384" s="54">
        <v>13812</v>
      </c>
      <c r="U384" s="54">
        <v>14225</v>
      </c>
      <c r="V384" s="54">
        <v>14650</v>
      </c>
      <c r="W384" s="54">
        <v>15088</v>
      </c>
      <c r="X384" s="54">
        <v>15539</v>
      </c>
      <c r="Y384" s="54">
        <v>16004</v>
      </c>
      <c r="Z384" s="54">
        <v>16482</v>
      </c>
      <c r="AA384" s="54">
        <v>16975</v>
      </c>
      <c r="AB384" s="54">
        <v>17483</v>
      </c>
      <c r="AC384" s="54">
        <v>18005</v>
      </c>
      <c r="AD384" s="54">
        <v>18544</v>
      </c>
      <c r="AE384" s="54">
        <v>19099</v>
      </c>
      <c r="AF384" s="54">
        <v>19670</v>
      </c>
      <c r="AG384" s="54">
        <v>20258</v>
      </c>
      <c r="AH384" s="54">
        <v>20865</v>
      </c>
      <c r="AI384" s="54">
        <v>21489</v>
      </c>
      <c r="AJ384" s="54">
        <v>22132</v>
      </c>
      <c r="AK384" s="54">
        <v>22794</v>
      </c>
      <c r="AL384" s="54">
        <v>23476</v>
      </c>
      <c r="AM384" s="54">
        <v>24179</v>
      </c>
      <c r="AN384" s="54">
        <v>24903</v>
      </c>
      <c r="AO384" s="54">
        <v>25648</v>
      </c>
      <c r="AP384" s="54">
        <v>26416</v>
      </c>
      <c r="AQ384" s="54">
        <v>27207</v>
      </c>
      <c r="AR384" s="54">
        <v>28021</v>
      </c>
      <c r="AS384" s="54">
        <v>28860</v>
      </c>
      <c r="AT384" s="54">
        <v>29725</v>
      </c>
      <c r="AU384" s="54">
        <v>30615</v>
      </c>
      <c r="AV384" s="54">
        <v>31531</v>
      </c>
      <c r="AW384" s="54">
        <v>32476</v>
      </c>
      <c r="AX384" s="54">
        <v>33448</v>
      </c>
      <c r="AY384" s="54">
        <v>34450</v>
      </c>
      <c r="AZ384" s="54">
        <v>35482</v>
      </c>
      <c r="BA384" s="54">
        <v>36545</v>
      </c>
      <c r="BB384" s="54">
        <v>37639</v>
      </c>
      <c r="BC384" s="54">
        <v>38768</v>
      </c>
      <c r="BD384" s="54">
        <v>39931</v>
      </c>
      <c r="BE384" s="54">
        <v>41129</v>
      </c>
      <c r="BF384" s="54">
        <v>42362</v>
      </c>
      <c r="BG384" s="54">
        <v>43633</v>
      </c>
      <c r="BH384" s="54">
        <v>44942</v>
      </c>
      <c r="BI384" s="54">
        <v>46290</v>
      </c>
      <c r="BJ384" s="54">
        <v>47678</v>
      </c>
      <c r="BK384" s="54">
        <v>49108</v>
      </c>
      <c r="BL384" s="54">
        <v>50581</v>
      </c>
      <c r="BM384" s="54">
        <v>52097</v>
      </c>
      <c r="BN384" s="54">
        <v>53660</v>
      </c>
      <c r="BO384" s="54">
        <v>55269</v>
      </c>
      <c r="BP384" s="54">
        <v>56926</v>
      </c>
      <c r="BQ384" s="54">
        <v>58633</v>
      </c>
      <c r="BR384" s="54">
        <v>60391</v>
      </c>
      <c r="BS384" s="54">
        <v>62201</v>
      </c>
      <c r="BT384" s="54">
        <v>64066</v>
      </c>
      <c r="BU384" s="54">
        <v>65986</v>
      </c>
      <c r="BV384" s="54">
        <v>67964</v>
      </c>
      <c r="BW384" s="54">
        <v>70001</v>
      </c>
      <c r="BX384" s="54">
        <v>72098</v>
      </c>
      <c r="BY384" s="54">
        <v>74259</v>
      </c>
      <c r="BZ384" s="54">
        <v>76484</v>
      </c>
      <c r="CA384" s="54">
        <v>78775</v>
      </c>
      <c r="CB384" s="54">
        <v>81134</v>
      </c>
      <c r="CC384" s="54">
        <v>83564</v>
      </c>
      <c r="CD384" s="54">
        <v>86066</v>
      </c>
      <c r="CE384" s="54">
        <v>88643</v>
      </c>
      <c r="CF384" s="54">
        <v>91296</v>
      </c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</row>
    <row r="385" spans="1:106">
      <c r="A385" s="54">
        <v>23</v>
      </c>
      <c r="B385" s="54">
        <v>218</v>
      </c>
      <c r="C385" s="54">
        <v>509</v>
      </c>
      <c r="D385" s="54">
        <v>994</v>
      </c>
      <c r="E385" s="54">
        <v>2106</v>
      </c>
      <c r="F385" s="54">
        <v>3300</v>
      </c>
      <c r="G385" s="54">
        <v>4580</v>
      </c>
      <c r="H385" s="54">
        <v>5949</v>
      </c>
      <c r="I385" s="54">
        <v>7412</v>
      </c>
      <c r="J385" s="54">
        <v>8970</v>
      </c>
      <c r="K385" s="54">
        <v>10628</v>
      </c>
      <c r="L385" s="54">
        <v>10941</v>
      </c>
      <c r="M385" s="54">
        <v>11263</v>
      </c>
      <c r="N385" s="54">
        <v>11595</v>
      </c>
      <c r="O385" s="54">
        <v>11937</v>
      </c>
      <c r="P385" s="54">
        <v>12289</v>
      </c>
      <c r="Q385" s="54">
        <v>12652</v>
      </c>
      <c r="R385" s="54">
        <v>13027</v>
      </c>
      <c r="S385" s="54">
        <v>13412</v>
      </c>
      <c r="T385" s="54">
        <v>13813</v>
      </c>
      <c r="U385" s="54">
        <v>14225</v>
      </c>
      <c r="V385" s="54">
        <v>14651</v>
      </c>
      <c r="W385" s="54">
        <v>15088</v>
      </c>
      <c r="X385" s="54">
        <v>15539</v>
      </c>
      <c r="Y385" s="54">
        <v>16004</v>
      </c>
      <c r="Z385" s="54">
        <v>16483</v>
      </c>
      <c r="AA385" s="54">
        <v>16975</v>
      </c>
      <c r="AB385" s="54">
        <v>17483</v>
      </c>
      <c r="AC385" s="54">
        <v>18006</v>
      </c>
      <c r="AD385" s="54">
        <v>18544</v>
      </c>
      <c r="AE385" s="54">
        <v>19099</v>
      </c>
      <c r="AF385" s="54">
        <v>19671</v>
      </c>
      <c r="AG385" s="54">
        <v>20259</v>
      </c>
      <c r="AH385" s="54">
        <v>20865</v>
      </c>
      <c r="AI385" s="54">
        <v>21489</v>
      </c>
      <c r="AJ385" s="54">
        <v>22133</v>
      </c>
      <c r="AK385" s="54">
        <v>22795</v>
      </c>
      <c r="AL385" s="54">
        <v>23477</v>
      </c>
      <c r="AM385" s="54">
        <v>24180</v>
      </c>
      <c r="AN385" s="54">
        <v>24904</v>
      </c>
      <c r="AO385" s="54">
        <v>25649</v>
      </c>
      <c r="AP385" s="54">
        <v>26417</v>
      </c>
      <c r="AQ385" s="54">
        <v>27208</v>
      </c>
      <c r="AR385" s="54">
        <v>28022</v>
      </c>
      <c r="AS385" s="54">
        <v>28861</v>
      </c>
      <c r="AT385" s="54">
        <v>29725</v>
      </c>
      <c r="AU385" s="54">
        <v>30616</v>
      </c>
      <c r="AV385" s="54">
        <v>31532</v>
      </c>
      <c r="AW385" s="54">
        <v>32477</v>
      </c>
      <c r="AX385" s="54">
        <v>33449</v>
      </c>
      <c r="AY385" s="54">
        <v>34451</v>
      </c>
      <c r="AZ385" s="54">
        <v>35483</v>
      </c>
      <c r="BA385" s="54">
        <v>36546</v>
      </c>
      <c r="BB385" s="54">
        <v>37642</v>
      </c>
      <c r="BC385" s="54">
        <v>38771</v>
      </c>
      <c r="BD385" s="54">
        <v>39934</v>
      </c>
      <c r="BE385" s="54">
        <v>41132</v>
      </c>
      <c r="BF385" s="54">
        <v>42365</v>
      </c>
      <c r="BG385" s="54">
        <v>43636</v>
      </c>
      <c r="BH385" s="54">
        <v>44945</v>
      </c>
      <c r="BI385" s="54">
        <v>46293</v>
      </c>
      <c r="BJ385" s="54">
        <v>47681</v>
      </c>
      <c r="BK385" s="54">
        <v>49111</v>
      </c>
      <c r="BL385" s="54">
        <v>50584</v>
      </c>
      <c r="BM385" s="54">
        <v>52101</v>
      </c>
      <c r="BN385" s="54">
        <v>53663</v>
      </c>
      <c r="BO385" s="54">
        <v>55272</v>
      </c>
      <c r="BP385" s="54">
        <v>56929</v>
      </c>
      <c r="BQ385" s="54">
        <v>58636</v>
      </c>
      <c r="BR385" s="54">
        <v>60394</v>
      </c>
      <c r="BS385" s="54">
        <v>62204</v>
      </c>
      <c r="BT385" s="54">
        <v>64069</v>
      </c>
      <c r="BU385" s="54">
        <v>65989</v>
      </c>
      <c r="BV385" s="54">
        <v>67967</v>
      </c>
      <c r="BW385" s="54">
        <v>70004</v>
      </c>
      <c r="BX385" s="54">
        <v>72101</v>
      </c>
      <c r="BY385" s="54">
        <v>74261</v>
      </c>
      <c r="BZ385" s="54">
        <v>76486</v>
      </c>
      <c r="CA385" s="54">
        <v>78777</v>
      </c>
      <c r="CB385" s="54">
        <v>81136</v>
      </c>
      <c r="CC385" s="54">
        <v>83566</v>
      </c>
      <c r="CD385" s="54">
        <v>86068</v>
      </c>
      <c r="CE385" s="54">
        <v>88644</v>
      </c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</row>
    <row r="386" spans="1:106">
      <c r="A386" s="54">
        <v>24</v>
      </c>
      <c r="B386" s="54">
        <v>218</v>
      </c>
      <c r="C386" s="54">
        <v>509</v>
      </c>
      <c r="D386" s="54">
        <v>994</v>
      </c>
      <c r="E386" s="54">
        <v>2106</v>
      </c>
      <c r="F386" s="54">
        <v>3300</v>
      </c>
      <c r="G386" s="54">
        <v>4580</v>
      </c>
      <c r="H386" s="54">
        <v>5949</v>
      </c>
      <c r="I386" s="54">
        <v>7411</v>
      </c>
      <c r="J386" s="54">
        <v>8970</v>
      </c>
      <c r="K386" s="54">
        <v>10628</v>
      </c>
      <c r="L386" s="54">
        <v>10940</v>
      </c>
      <c r="M386" s="54">
        <v>11262</v>
      </c>
      <c r="N386" s="54">
        <v>11594</v>
      </c>
      <c r="O386" s="54">
        <v>11935</v>
      </c>
      <c r="P386" s="54">
        <v>12288</v>
      </c>
      <c r="Q386" s="54">
        <v>12651</v>
      </c>
      <c r="R386" s="54">
        <v>13025</v>
      </c>
      <c r="S386" s="54">
        <v>13413</v>
      </c>
      <c r="T386" s="54">
        <v>13813</v>
      </c>
      <c r="U386" s="54">
        <v>14226</v>
      </c>
      <c r="V386" s="54">
        <v>14651</v>
      </c>
      <c r="W386" s="54">
        <v>15089</v>
      </c>
      <c r="X386" s="54">
        <v>15540</v>
      </c>
      <c r="Y386" s="54">
        <v>16004</v>
      </c>
      <c r="Z386" s="54">
        <v>16483</v>
      </c>
      <c r="AA386" s="54">
        <v>16976</v>
      </c>
      <c r="AB386" s="54">
        <v>17483</v>
      </c>
      <c r="AC386" s="54">
        <v>18006</v>
      </c>
      <c r="AD386" s="54">
        <v>18545</v>
      </c>
      <c r="AE386" s="54">
        <v>19100</v>
      </c>
      <c r="AF386" s="54">
        <v>19671</v>
      </c>
      <c r="AG386" s="54">
        <v>20259</v>
      </c>
      <c r="AH386" s="54">
        <v>20866</v>
      </c>
      <c r="AI386" s="54">
        <v>21490</v>
      </c>
      <c r="AJ386" s="54">
        <v>22133</v>
      </c>
      <c r="AK386" s="54">
        <v>22795</v>
      </c>
      <c r="AL386" s="54">
        <v>23478</v>
      </c>
      <c r="AM386" s="54">
        <v>24180</v>
      </c>
      <c r="AN386" s="54">
        <v>24904</v>
      </c>
      <c r="AO386" s="54">
        <v>25650</v>
      </c>
      <c r="AP386" s="54">
        <v>26417</v>
      </c>
      <c r="AQ386" s="54">
        <v>27208</v>
      </c>
      <c r="AR386" s="54">
        <v>28023</v>
      </c>
      <c r="AS386" s="54">
        <v>28862</v>
      </c>
      <c r="AT386" s="54">
        <v>29726</v>
      </c>
      <c r="AU386" s="54">
        <v>30616</v>
      </c>
      <c r="AV386" s="54">
        <v>31533</v>
      </c>
      <c r="AW386" s="54">
        <v>32477</v>
      </c>
      <c r="AX386" s="54">
        <v>33450</v>
      </c>
      <c r="AY386" s="54">
        <v>34452</v>
      </c>
      <c r="AZ386" s="54">
        <v>35483</v>
      </c>
      <c r="BA386" s="54">
        <v>36548</v>
      </c>
      <c r="BB386" s="54">
        <v>37644</v>
      </c>
      <c r="BC386" s="54">
        <v>38773</v>
      </c>
      <c r="BD386" s="54">
        <v>39936</v>
      </c>
      <c r="BE386" s="54">
        <v>41134</v>
      </c>
      <c r="BF386" s="54">
        <v>42368</v>
      </c>
      <c r="BG386" s="54">
        <v>43639</v>
      </c>
      <c r="BH386" s="54">
        <v>44947</v>
      </c>
      <c r="BI386" s="54">
        <v>46295</v>
      </c>
      <c r="BJ386" s="54">
        <v>47684</v>
      </c>
      <c r="BK386" s="54">
        <v>49114</v>
      </c>
      <c r="BL386" s="54">
        <v>50587</v>
      </c>
      <c r="BM386" s="54">
        <v>52103</v>
      </c>
      <c r="BN386" s="54">
        <v>53666</v>
      </c>
      <c r="BO386" s="54">
        <v>55275</v>
      </c>
      <c r="BP386" s="54">
        <v>56932</v>
      </c>
      <c r="BQ386" s="54">
        <v>58639</v>
      </c>
      <c r="BR386" s="54">
        <v>60396</v>
      </c>
      <c r="BS386" s="54">
        <v>62207</v>
      </c>
      <c r="BT386" s="54">
        <v>64071</v>
      </c>
      <c r="BU386" s="54">
        <v>65992</v>
      </c>
      <c r="BV386" s="54">
        <v>67969</v>
      </c>
      <c r="BW386" s="54">
        <v>70006</v>
      </c>
      <c r="BX386" s="54">
        <v>72103</v>
      </c>
      <c r="BY386" s="54">
        <v>74263</v>
      </c>
      <c r="BZ386" s="54">
        <v>76488</v>
      </c>
      <c r="CA386" s="54">
        <v>78778</v>
      </c>
      <c r="CB386" s="54">
        <v>81137</v>
      </c>
      <c r="CC386" s="54">
        <v>83566</v>
      </c>
      <c r="CD386" s="54">
        <v>86068</v>
      </c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</row>
    <row r="387" spans="1:106">
      <c r="A387" s="54">
        <v>25</v>
      </c>
      <c r="B387" s="54">
        <v>218</v>
      </c>
      <c r="C387" s="54">
        <v>509</v>
      </c>
      <c r="D387" s="54">
        <v>994</v>
      </c>
      <c r="E387" s="54">
        <v>2105</v>
      </c>
      <c r="F387" s="54">
        <v>3300</v>
      </c>
      <c r="G387" s="54">
        <v>4580</v>
      </c>
      <c r="H387" s="54">
        <v>5949</v>
      </c>
      <c r="I387" s="54">
        <v>7411</v>
      </c>
      <c r="J387" s="54">
        <v>8969</v>
      </c>
      <c r="K387" s="54">
        <v>10627</v>
      </c>
      <c r="L387" s="54">
        <v>10939</v>
      </c>
      <c r="M387" s="54">
        <v>11261</v>
      </c>
      <c r="N387" s="54">
        <v>11592</v>
      </c>
      <c r="O387" s="54">
        <v>11934</v>
      </c>
      <c r="P387" s="54">
        <v>12286</v>
      </c>
      <c r="Q387" s="54">
        <v>12649</v>
      </c>
      <c r="R387" s="54">
        <v>13025</v>
      </c>
      <c r="S387" s="54">
        <v>13413</v>
      </c>
      <c r="T387" s="54">
        <v>13813</v>
      </c>
      <c r="U387" s="54">
        <v>14226</v>
      </c>
      <c r="V387" s="54">
        <v>14651</v>
      </c>
      <c r="W387" s="54">
        <v>15089</v>
      </c>
      <c r="X387" s="54">
        <v>15540</v>
      </c>
      <c r="Y387" s="54">
        <v>16005</v>
      </c>
      <c r="Z387" s="54">
        <v>16483</v>
      </c>
      <c r="AA387" s="54">
        <v>16976</v>
      </c>
      <c r="AB387" s="54">
        <v>17484</v>
      </c>
      <c r="AC387" s="54">
        <v>18007</v>
      </c>
      <c r="AD387" s="54">
        <v>18545</v>
      </c>
      <c r="AE387" s="54">
        <v>19100</v>
      </c>
      <c r="AF387" s="54">
        <v>19671</v>
      </c>
      <c r="AG387" s="54">
        <v>20260</v>
      </c>
      <c r="AH387" s="54">
        <v>20866</v>
      </c>
      <c r="AI387" s="54">
        <v>21490</v>
      </c>
      <c r="AJ387" s="54">
        <v>22133</v>
      </c>
      <c r="AK387" s="54">
        <v>22796</v>
      </c>
      <c r="AL387" s="54">
        <v>23478</v>
      </c>
      <c r="AM387" s="54">
        <v>24181</v>
      </c>
      <c r="AN387" s="54">
        <v>24904</v>
      </c>
      <c r="AO387" s="54">
        <v>25650</v>
      </c>
      <c r="AP387" s="54">
        <v>26418</v>
      </c>
      <c r="AQ387" s="54">
        <v>27209</v>
      </c>
      <c r="AR387" s="54">
        <v>28023</v>
      </c>
      <c r="AS387" s="54">
        <v>28862</v>
      </c>
      <c r="AT387" s="54">
        <v>29726</v>
      </c>
      <c r="AU387" s="54">
        <v>30617</v>
      </c>
      <c r="AV387" s="54">
        <v>31533</v>
      </c>
      <c r="AW387" s="54">
        <v>32478</v>
      </c>
      <c r="AX387" s="54">
        <v>33450</v>
      </c>
      <c r="AY387" s="54">
        <v>34452</v>
      </c>
      <c r="AZ387" s="54">
        <v>35485</v>
      </c>
      <c r="BA387" s="54">
        <v>36550</v>
      </c>
      <c r="BB387" s="54">
        <v>37646</v>
      </c>
      <c r="BC387" s="54">
        <v>38775</v>
      </c>
      <c r="BD387" s="54">
        <v>39938</v>
      </c>
      <c r="BE387" s="54">
        <v>41136</v>
      </c>
      <c r="BF387" s="54">
        <v>42370</v>
      </c>
      <c r="BG387" s="54">
        <v>43641</v>
      </c>
      <c r="BH387" s="54">
        <v>44950</v>
      </c>
      <c r="BI387" s="54">
        <v>46298</v>
      </c>
      <c r="BJ387" s="54">
        <v>47686</v>
      </c>
      <c r="BK387" s="54">
        <v>49116</v>
      </c>
      <c r="BL387" s="54">
        <v>50589</v>
      </c>
      <c r="BM387" s="54">
        <v>52106</v>
      </c>
      <c r="BN387" s="54">
        <v>53668</v>
      </c>
      <c r="BO387" s="54">
        <v>55277</v>
      </c>
      <c r="BP387" s="54">
        <v>56934</v>
      </c>
      <c r="BQ387" s="54">
        <v>58641</v>
      </c>
      <c r="BR387" s="54">
        <v>60399</v>
      </c>
      <c r="BS387" s="54">
        <v>62209</v>
      </c>
      <c r="BT387" s="54">
        <v>64073</v>
      </c>
      <c r="BU387" s="54">
        <v>65993</v>
      </c>
      <c r="BV387" s="54">
        <v>67971</v>
      </c>
      <c r="BW387" s="54">
        <v>70007</v>
      </c>
      <c r="BX387" s="54">
        <v>72104</v>
      </c>
      <c r="BY387" s="54">
        <v>74264</v>
      </c>
      <c r="BZ387" s="54">
        <v>76488</v>
      </c>
      <c r="CA387" s="54">
        <v>78779</v>
      </c>
      <c r="CB387" s="54">
        <v>81137</v>
      </c>
      <c r="CC387" s="54">
        <v>83566</v>
      </c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</row>
    <row r="388" spans="1:106">
      <c r="A388" s="54">
        <v>26</v>
      </c>
      <c r="B388" s="54">
        <v>218</v>
      </c>
      <c r="C388" s="54">
        <v>509</v>
      </c>
      <c r="D388" s="54">
        <v>994</v>
      </c>
      <c r="E388" s="54">
        <v>2105</v>
      </c>
      <c r="F388" s="54">
        <v>3300</v>
      </c>
      <c r="G388" s="54">
        <v>4580</v>
      </c>
      <c r="H388" s="54">
        <v>5949</v>
      </c>
      <c r="I388" s="54">
        <v>7411</v>
      </c>
      <c r="J388" s="54">
        <v>8969</v>
      </c>
      <c r="K388" s="54">
        <v>10626</v>
      </c>
      <c r="L388" s="54">
        <v>10938</v>
      </c>
      <c r="M388" s="54">
        <v>11260</v>
      </c>
      <c r="N388" s="54">
        <v>11591</v>
      </c>
      <c r="O388" s="54">
        <v>11932</v>
      </c>
      <c r="P388" s="54">
        <v>12284</v>
      </c>
      <c r="Q388" s="54">
        <v>12649</v>
      </c>
      <c r="R388" s="54">
        <v>13025</v>
      </c>
      <c r="S388" s="54">
        <v>13413</v>
      </c>
      <c r="T388" s="54">
        <v>13813</v>
      </c>
      <c r="U388" s="54">
        <v>14226</v>
      </c>
      <c r="V388" s="54">
        <v>14651</v>
      </c>
      <c r="W388" s="54">
        <v>15089</v>
      </c>
      <c r="X388" s="54">
        <v>15540</v>
      </c>
      <c r="Y388" s="54">
        <v>16005</v>
      </c>
      <c r="Z388" s="54">
        <v>16483</v>
      </c>
      <c r="AA388" s="54">
        <v>16976</v>
      </c>
      <c r="AB388" s="54">
        <v>17484</v>
      </c>
      <c r="AC388" s="54">
        <v>18007</v>
      </c>
      <c r="AD388" s="54">
        <v>18545</v>
      </c>
      <c r="AE388" s="54">
        <v>19100</v>
      </c>
      <c r="AF388" s="54">
        <v>19671</v>
      </c>
      <c r="AG388" s="54">
        <v>20260</v>
      </c>
      <c r="AH388" s="54">
        <v>20866</v>
      </c>
      <c r="AI388" s="54">
        <v>21490</v>
      </c>
      <c r="AJ388" s="54">
        <v>22133</v>
      </c>
      <c r="AK388" s="54">
        <v>22796</v>
      </c>
      <c r="AL388" s="54">
        <v>23478</v>
      </c>
      <c r="AM388" s="54">
        <v>24181</v>
      </c>
      <c r="AN388" s="54">
        <v>24904</v>
      </c>
      <c r="AO388" s="54">
        <v>25650</v>
      </c>
      <c r="AP388" s="54">
        <v>26418</v>
      </c>
      <c r="AQ388" s="54">
        <v>27209</v>
      </c>
      <c r="AR388" s="54">
        <v>28023</v>
      </c>
      <c r="AS388" s="54">
        <v>28862</v>
      </c>
      <c r="AT388" s="54">
        <v>29726</v>
      </c>
      <c r="AU388" s="54">
        <v>30617</v>
      </c>
      <c r="AV388" s="54">
        <v>31533</v>
      </c>
      <c r="AW388" s="54">
        <v>32478</v>
      </c>
      <c r="AX388" s="54">
        <v>33450</v>
      </c>
      <c r="AY388" s="54">
        <v>34454</v>
      </c>
      <c r="AZ388" s="54">
        <v>35487</v>
      </c>
      <c r="BA388" s="54">
        <v>36552</v>
      </c>
      <c r="BB388" s="54">
        <v>37648</v>
      </c>
      <c r="BC388" s="54">
        <v>38777</v>
      </c>
      <c r="BD388" s="54">
        <v>39940</v>
      </c>
      <c r="BE388" s="54">
        <v>41138</v>
      </c>
      <c r="BF388" s="54">
        <v>42372</v>
      </c>
      <c r="BG388" s="54">
        <v>43643</v>
      </c>
      <c r="BH388" s="54">
        <v>44951</v>
      </c>
      <c r="BI388" s="54">
        <v>46299</v>
      </c>
      <c r="BJ388" s="54">
        <v>47688</v>
      </c>
      <c r="BK388" s="54">
        <v>49118</v>
      </c>
      <c r="BL388" s="54">
        <v>50591</v>
      </c>
      <c r="BM388" s="54">
        <v>52107</v>
      </c>
      <c r="BN388" s="54">
        <v>53670</v>
      </c>
      <c r="BO388" s="54">
        <v>55279</v>
      </c>
      <c r="BP388" s="54">
        <v>56936</v>
      </c>
      <c r="BQ388" s="54">
        <v>58642</v>
      </c>
      <c r="BR388" s="54">
        <v>60400</v>
      </c>
      <c r="BS388" s="54">
        <v>62210</v>
      </c>
      <c r="BT388" s="54">
        <v>64074</v>
      </c>
      <c r="BU388" s="54">
        <v>65994</v>
      </c>
      <c r="BV388" s="54">
        <v>67972</v>
      </c>
      <c r="BW388" s="54">
        <v>70008</v>
      </c>
      <c r="BX388" s="54">
        <v>72105</v>
      </c>
      <c r="BY388" s="54">
        <v>74264</v>
      </c>
      <c r="BZ388" s="54">
        <v>76488</v>
      </c>
      <c r="CA388" s="54">
        <v>78778</v>
      </c>
      <c r="CB388" s="54">
        <v>81136</v>
      </c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</row>
    <row r="389" spans="1:106">
      <c r="A389" s="54">
        <v>27</v>
      </c>
      <c r="B389" s="54">
        <v>218</v>
      </c>
      <c r="C389" s="54">
        <v>509</v>
      </c>
      <c r="D389" s="54">
        <v>994</v>
      </c>
      <c r="E389" s="54">
        <v>2105</v>
      </c>
      <c r="F389" s="54">
        <v>3299</v>
      </c>
      <c r="G389" s="54">
        <v>4579</v>
      </c>
      <c r="H389" s="54">
        <v>5948</v>
      </c>
      <c r="I389" s="54">
        <v>7410</v>
      </c>
      <c r="J389" s="54">
        <v>8968</v>
      </c>
      <c r="K389" s="54">
        <v>10626</v>
      </c>
      <c r="L389" s="54">
        <v>10937</v>
      </c>
      <c r="M389" s="54">
        <v>11258</v>
      </c>
      <c r="N389" s="54">
        <v>11589</v>
      </c>
      <c r="O389" s="54">
        <v>11930</v>
      </c>
      <c r="P389" s="54">
        <v>12284</v>
      </c>
      <c r="Q389" s="54">
        <v>12649</v>
      </c>
      <c r="R389" s="54">
        <v>13025</v>
      </c>
      <c r="S389" s="54">
        <v>13413</v>
      </c>
      <c r="T389" s="54">
        <v>13813</v>
      </c>
      <c r="U389" s="54">
        <v>14226</v>
      </c>
      <c r="V389" s="54">
        <v>14651</v>
      </c>
      <c r="W389" s="54">
        <v>15089</v>
      </c>
      <c r="X389" s="54">
        <v>15540</v>
      </c>
      <c r="Y389" s="54">
        <v>16005</v>
      </c>
      <c r="Z389" s="54">
        <v>16483</v>
      </c>
      <c r="AA389" s="54">
        <v>16976</v>
      </c>
      <c r="AB389" s="54">
        <v>17484</v>
      </c>
      <c r="AC389" s="54">
        <v>18006</v>
      </c>
      <c r="AD389" s="54">
        <v>18545</v>
      </c>
      <c r="AE389" s="54">
        <v>19100</v>
      </c>
      <c r="AF389" s="54">
        <v>19671</v>
      </c>
      <c r="AG389" s="54">
        <v>20260</v>
      </c>
      <c r="AH389" s="54">
        <v>20866</v>
      </c>
      <c r="AI389" s="54">
        <v>21490</v>
      </c>
      <c r="AJ389" s="54">
        <v>22133</v>
      </c>
      <c r="AK389" s="54">
        <v>22796</v>
      </c>
      <c r="AL389" s="54">
        <v>23478</v>
      </c>
      <c r="AM389" s="54">
        <v>24180</v>
      </c>
      <c r="AN389" s="54">
        <v>24904</v>
      </c>
      <c r="AO389" s="54">
        <v>25650</v>
      </c>
      <c r="AP389" s="54">
        <v>26418</v>
      </c>
      <c r="AQ389" s="54">
        <v>27208</v>
      </c>
      <c r="AR389" s="54">
        <v>28023</v>
      </c>
      <c r="AS389" s="54">
        <v>28862</v>
      </c>
      <c r="AT389" s="54">
        <v>29726</v>
      </c>
      <c r="AU389" s="54">
        <v>30616</v>
      </c>
      <c r="AV389" s="54">
        <v>31533</v>
      </c>
      <c r="AW389" s="54">
        <v>32477</v>
      </c>
      <c r="AX389" s="54">
        <v>33451</v>
      </c>
      <c r="AY389" s="54">
        <v>34455</v>
      </c>
      <c r="AZ389" s="54">
        <v>35488</v>
      </c>
      <c r="BA389" s="54">
        <v>36553</v>
      </c>
      <c r="BB389" s="54">
        <v>37649</v>
      </c>
      <c r="BC389" s="54">
        <v>38778</v>
      </c>
      <c r="BD389" s="54">
        <v>39941</v>
      </c>
      <c r="BE389" s="54">
        <v>41139</v>
      </c>
      <c r="BF389" s="54">
        <v>42373</v>
      </c>
      <c r="BG389" s="54">
        <v>43644</v>
      </c>
      <c r="BH389" s="54">
        <v>44953</v>
      </c>
      <c r="BI389" s="54">
        <v>46301</v>
      </c>
      <c r="BJ389" s="54">
        <v>47689</v>
      </c>
      <c r="BK389" s="54">
        <v>49119</v>
      </c>
      <c r="BL389" s="54">
        <v>50592</v>
      </c>
      <c r="BM389" s="54">
        <v>52108</v>
      </c>
      <c r="BN389" s="54">
        <v>53671</v>
      </c>
      <c r="BO389" s="54">
        <v>55280</v>
      </c>
      <c r="BP389" s="54">
        <v>56936</v>
      </c>
      <c r="BQ389" s="54">
        <v>58643</v>
      </c>
      <c r="BR389" s="54">
        <v>60401</v>
      </c>
      <c r="BS389" s="54">
        <v>62211</v>
      </c>
      <c r="BT389" s="54">
        <v>64075</v>
      </c>
      <c r="BU389" s="54">
        <v>65994</v>
      </c>
      <c r="BV389" s="54">
        <v>67971</v>
      </c>
      <c r="BW389" s="54">
        <v>70007</v>
      </c>
      <c r="BX389" s="54">
        <v>72104</v>
      </c>
      <c r="BY389" s="54">
        <v>74263</v>
      </c>
      <c r="BZ389" s="54">
        <v>76486</v>
      </c>
      <c r="CA389" s="54">
        <v>78776</v>
      </c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</row>
    <row r="390" spans="1:106">
      <c r="A390" s="54">
        <v>28</v>
      </c>
      <c r="B390" s="54">
        <v>218</v>
      </c>
      <c r="C390" s="54">
        <v>509</v>
      </c>
      <c r="D390" s="54">
        <v>994</v>
      </c>
      <c r="E390" s="54">
        <v>2105</v>
      </c>
      <c r="F390" s="54">
        <v>3299</v>
      </c>
      <c r="G390" s="54">
        <v>4579</v>
      </c>
      <c r="H390" s="54">
        <v>5948</v>
      </c>
      <c r="I390" s="54">
        <v>7410</v>
      </c>
      <c r="J390" s="54">
        <v>8967</v>
      </c>
      <c r="K390" s="54">
        <v>10625</v>
      </c>
      <c r="L390" s="54">
        <v>10936</v>
      </c>
      <c r="M390" s="54">
        <v>11257</v>
      </c>
      <c r="N390" s="54">
        <v>11587</v>
      </c>
      <c r="O390" s="54">
        <v>11930</v>
      </c>
      <c r="P390" s="54">
        <v>12284</v>
      </c>
      <c r="Q390" s="54">
        <v>12649</v>
      </c>
      <c r="R390" s="54">
        <v>13025</v>
      </c>
      <c r="S390" s="54">
        <v>13413</v>
      </c>
      <c r="T390" s="54">
        <v>13813</v>
      </c>
      <c r="U390" s="54">
        <v>14226</v>
      </c>
      <c r="V390" s="54">
        <v>14651</v>
      </c>
      <c r="W390" s="54">
        <v>15089</v>
      </c>
      <c r="X390" s="54">
        <v>15540</v>
      </c>
      <c r="Y390" s="54">
        <v>16004</v>
      </c>
      <c r="Z390" s="54">
        <v>16483</v>
      </c>
      <c r="AA390" s="54">
        <v>16976</v>
      </c>
      <c r="AB390" s="54">
        <v>17483</v>
      </c>
      <c r="AC390" s="54">
        <v>18006</v>
      </c>
      <c r="AD390" s="54">
        <v>18545</v>
      </c>
      <c r="AE390" s="54">
        <v>19099</v>
      </c>
      <c r="AF390" s="54">
        <v>19671</v>
      </c>
      <c r="AG390" s="54">
        <v>20259</v>
      </c>
      <c r="AH390" s="54">
        <v>20865</v>
      </c>
      <c r="AI390" s="54">
        <v>21490</v>
      </c>
      <c r="AJ390" s="54">
        <v>22133</v>
      </c>
      <c r="AK390" s="54">
        <v>22795</v>
      </c>
      <c r="AL390" s="54">
        <v>23477</v>
      </c>
      <c r="AM390" s="54">
        <v>24180</v>
      </c>
      <c r="AN390" s="54">
        <v>24904</v>
      </c>
      <c r="AO390" s="54">
        <v>25649</v>
      </c>
      <c r="AP390" s="54">
        <v>26417</v>
      </c>
      <c r="AQ390" s="54">
        <v>27208</v>
      </c>
      <c r="AR390" s="54">
        <v>28022</v>
      </c>
      <c r="AS390" s="54">
        <v>28861</v>
      </c>
      <c r="AT390" s="54">
        <v>29725</v>
      </c>
      <c r="AU390" s="54">
        <v>30615</v>
      </c>
      <c r="AV390" s="54">
        <v>31532</v>
      </c>
      <c r="AW390" s="54">
        <v>32478</v>
      </c>
      <c r="AX390" s="54">
        <v>33452</v>
      </c>
      <c r="AY390" s="54">
        <v>34456</v>
      </c>
      <c r="AZ390" s="54">
        <v>35489</v>
      </c>
      <c r="BA390" s="54">
        <v>36554</v>
      </c>
      <c r="BB390" s="54">
        <v>37650</v>
      </c>
      <c r="BC390" s="54">
        <v>38779</v>
      </c>
      <c r="BD390" s="54">
        <v>39942</v>
      </c>
      <c r="BE390" s="54">
        <v>41140</v>
      </c>
      <c r="BF390" s="54">
        <v>42374</v>
      </c>
      <c r="BG390" s="54">
        <v>43645</v>
      </c>
      <c r="BH390" s="54">
        <v>44953</v>
      </c>
      <c r="BI390" s="54">
        <v>46301</v>
      </c>
      <c r="BJ390" s="54">
        <v>47690</v>
      </c>
      <c r="BK390" s="54">
        <v>49120</v>
      </c>
      <c r="BL390" s="54">
        <v>50592</v>
      </c>
      <c r="BM390" s="54">
        <v>52109</v>
      </c>
      <c r="BN390" s="54">
        <v>53671</v>
      </c>
      <c r="BO390" s="54">
        <v>55280</v>
      </c>
      <c r="BP390" s="54">
        <v>56937</v>
      </c>
      <c r="BQ390" s="54">
        <v>58643</v>
      </c>
      <c r="BR390" s="54">
        <v>60400</v>
      </c>
      <c r="BS390" s="54">
        <v>62210</v>
      </c>
      <c r="BT390" s="54">
        <v>64074</v>
      </c>
      <c r="BU390" s="54">
        <v>65994</v>
      </c>
      <c r="BV390" s="54">
        <v>67970</v>
      </c>
      <c r="BW390" s="54">
        <v>70006</v>
      </c>
      <c r="BX390" s="54">
        <v>72102</v>
      </c>
      <c r="BY390" s="54">
        <v>74261</v>
      </c>
      <c r="BZ390" s="54">
        <v>76483</v>
      </c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</row>
    <row r="391" spans="1:106">
      <c r="A391" s="54">
        <v>29</v>
      </c>
      <c r="B391" s="54">
        <v>218</v>
      </c>
      <c r="C391" s="54">
        <v>508</v>
      </c>
      <c r="D391" s="54">
        <v>994</v>
      </c>
      <c r="E391" s="54">
        <v>2105</v>
      </c>
      <c r="F391" s="54">
        <v>3299</v>
      </c>
      <c r="G391" s="54">
        <v>4579</v>
      </c>
      <c r="H391" s="54">
        <v>5948</v>
      </c>
      <c r="I391" s="54">
        <v>7409</v>
      </c>
      <c r="J391" s="54">
        <v>8966</v>
      </c>
      <c r="K391" s="54">
        <v>10623</v>
      </c>
      <c r="L391" s="54">
        <v>10934</v>
      </c>
      <c r="M391" s="54">
        <v>11255</v>
      </c>
      <c r="N391" s="54">
        <v>11588</v>
      </c>
      <c r="O391" s="54">
        <v>11931</v>
      </c>
      <c r="P391" s="54">
        <v>12284</v>
      </c>
      <c r="Q391" s="54">
        <v>12649</v>
      </c>
      <c r="R391" s="54">
        <v>13025</v>
      </c>
      <c r="S391" s="54">
        <v>13412</v>
      </c>
      <c r="T391" s="54">
        <v>13812</v>
      </c>
      <c r="U391" s="54">
        <v>14225</v>
      </c>
      <c r="V391" s="54">
        <v>14650</v>
      </c>
      <c r="W391" s="54">
        <v>15088</v>
      </c>
      <c r="X391" s="54">
        <v>15539</v>
      </c>
      <c r="Y391" s="54">
        <v>16004</v>
      </c>
      <c r="Z391" s="54">
        <v>16482</v>
      </c>
      <c r="AA391" s="54">
        <v>16975</v>
      </c>
      <c r="AB391" s="54">
        <v>17483</v>
      </c>
      <c r="AC391" s="54">
        <v>18005</v>
      </c>
      <c r="AD391" s="54">
        <v>18544</v>
      </c>
      <c r="AE391" s="54">
        <v>19099</v>
      </c>
      <c r="AF391" s="54">
        <v>19670</v>
      </c>
      <c r="AG391" s="54">
        <v>20258</v>
      </c>
      <c r="AH391" s="54">
        <v>20865</v>
      </c>
      <c r="AI391" s="54">
        <v>21489</v>
      </c>
      <c r="AJ391" s="54">
        <v>22132</v>
      </c>
      <c r="AK391" s="54">
        <v>22794</v>
      </c>
      <c r="AL391" s="54">
        <v>23476</v>
      </c>
      <c r="AM391" s="54">
        <v>24179</v>
      </c>
      <c r="AN391" s="54">
        <v>24903</v>
      </c>
      <c r="AO391" s="54">
        <v>25648</v>
      </c>
      <c r="AP391" s="54">
        <v>26416</v>
      </c>
      <c r="AQ391" s="54">
        <v>27207</v>
      </c>
      <c r="AR391" s="54">
        <v>28021</v>
      </c>
      <c r="AS391" s="54">
        <v>28860</v>
      </c>
      <c r="AT391" s="54">
        <v>29724</v>
      </c>
      <c r="AU391" s="54">
        <v>30614</v>
      </c>
      <c r="AV391" s="54">
        <v>31533</v>
      </c>
      <c r="AW391" s="54">
        <v>32478</v>
      </c>
      <c r="AX391" s="54">
        <v>33453</v>
      </c>
      <c r="AY391" s="54">
        <v>34456</v>
      </c>
      <c r="AZ391" s="54">
        <v>35489</v>
      </c>
      <c r="BA391" s="54">
        <v>36554</v>
      </c>
      <c r="BB391" s="54">
        <v>37650</v>
      </c>
      <c r="BC391" s="54">
        <v>38779</v>
      </c>
      <c r="BD391" s="54">
        <v>39943</v>
      </c>
      <c r="BE391" s="54">
        <v>41140</v>
      </c>
      <c r="BF391" s="54">
        <v>42374</v>
      </c>
      <c r="BG391" s="54">
        <v>43645</v>
      </c>
      <c r="BH391" s="54">
        <v>44953</v>
      </c>
      <c r="BI391" s="54">
        <v>46301</v>
      </c>
      <c r="BJ391" s="54">
        <v>47690</v>
      </c>
      <c r="BK391" s="54">
        <v>49119</v>
      </c>
      <c r="BL391" s="54">
        <v>50592</v>
      </c>
      <c r="BM391" s="54">
        <v>52108</v>
      </c>
      <c r="BN391" s="54">
        <v>53670</v>
      </c>
      <c r="BO391" s="54">
        <v>55279</v>
      </c>
      <c r="BP391" s="54">
        <v>56936</v>
      </c>
      <c r="BQ391" s="54">
        <v>58642</v>
      </c>
      <c r="BR391" s="54">
        <v>60399</v>
      </c>
      <c r="BS391" s="54">
        <v>62209</v>
      </c>
      <c r="BT391" s="54">
        <v>64072</v>
      </c>
      <c r="BU391" s="54">
        <v>65992</v>
      </c>
      <c r="BV391" s="54">
        <v>67968</v>
      </c>
      <c r="BW391" s="54">
        <v>70003</v>
      </c>
      <c r="BX391" s="54">
        <v>72099</v>
      </c>
      <c r="BY391" s="54">
        <v>74257</v>
      </c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</row>
    <row r="392" spans="1:106">
      <c r="A392" s="54">
        <v>30</v>
      </c>
      <c r="B392" s="54">
        <v>218</v>
      </c>
      <c r="C392" s="54">
        <v>508</v>
      </c>
      <c r="D392" s="54">
        <v>993</v>
      </c>
      <c r="E392" s="54">
        <v>2105</v>
      </c>
      <c r="F392" s="54">
        <v>3299</v>
      </c>
      <c r="G392" s="54">
        <v>4578</v>
      </c>
      <c r="H392" s="54">
        <v>5947</v>
      </c>
      <c r="I392" s="54">
        <v>7408</v>
      </c>
      <c r="J392" s="54">
        <v>8965</v>
      </c>
      <c r="K392" s="54">
        <v>10622</v>
      </c>
      <c r="L392" s="54">
        <v>10933</v>
      </c>
      <c r="M392" s="54">
        <v>11255</v>
      </c>
      <c r="N392" s="54">
        <v>11588</v>
      </c>
      <c r="O392" s="54">
        <v>11931</v>
      </c>
      <c r="P392" s="54">
        <v>12284</v>
      </c>
      <c r="Q392" s="54">
        <v>12648</v>
      </c>
      <c r="R392" s="54">
        <v>13024</v>
      </c>
      <c r="S392" s="54">
        <v>13412</v>
      </c>
      <c r="T392" s="54">
        <v>13812</v>
      </c>
      <c r="U392" s="54">
        <v>14224</v>
      </c>
      <c r="V392" s="54">
        <v>14649</v>
      </c>
      <c r="W392" s="54">
        <v>15087</v>
      </c>
      <c r="X392" s="54">
        <v>15538</v>
      </c>
      <c r="Y392" s="54">
        <v>16003</v>
      </c>
      <c r="Z392" s="54">
        <v>16481</v>
      </c>
      <c r="AA392" s="54">
        <v>16974</v>
      </c>
      <c r="AB392" s="54">
        <v>17482</v>
      </c>
      <c r="AC392" s="54">
        <v>18004</v>
      </c>
      <c r="AD392" s="54">
        <v>18543</v>
      </c>
      <c r="AE392" s="54">
        <v>19098</v>
      </c>
      <c r="AF392" s="54">
        <v>19669</v>
      </c>
      <c r="AG392" s="54">
        <v>20257</v>
      </c>
      <c r="AH392" s="54">
        <v>20863</v>
      </c>
      <c r="AI392" s="54">
        <v>21488</v>
      </c>
      <c r="AJ392" s="54">
        <v>22131</v>
      </c>
      <c r="AK392" s="54">
        <v>22793</v>
      </c>
      <c r="AL392" s="54">
        <v>23475</v>
      </c>
      <c r="AM392" s="54">
        <v>24178</v>
      </c>
      <c r="AN392" s="54">
        <v>24901</v>
      </c>
      <c r="AO392" s="54">
        <v>25647</v>
      </c>
      <c r="AP392" s="54">
        <v>26414</v>
      </c>
      <c r="AQ392" s="54">
        <v>27205</v>
      </c>
      <c r="AR392" s="54">
        <v>28020</v>
      </c>
      <c r="AS392" s="54">
        <v>28859</v>
      </c>
      <c r="AT392" s="54">
        <v>29723</v>
      </c>
      <c r="AU392" s="54">
        <v>30614</v>
      </c>
      <c r="AV392" s="54">
        <v>31532</v>
      </c>
      <c r="AW392" s="54">
        <v>32478</v>
      </c>
      <c r="AX392" s="54">
        <v>33452</v>
      </c>
      <c r="AY392" s="54">
        <v>34456</v>
      </c>
      <c r="AZ392" s="54">
        <v>35489</v>
      </c>
      <c r="BA392" s="54">
        <v>36554</v>
      </c>
      <c r="BB392" s="54">
        <v>37650</v>
      </c>
      <c r="BC392" s="54">
        <v>38779</v>
      </c>
      <c r="BD392" s="54">
        <v>39942</v>
      </c>
      <c r="BE392" s="54">
        <v>41140</v>
      </c>
      <c r="BF392" s="54">
        <v>42374</v>
      </c>
      <c r="BG392" s="54">
        <v>43644</v>
      </c>
      <c r="BH392" s="54">
        <v>44953</v>
      </c>
      <c r="BI392" s="54">
        <v>46301</v>
      </c>
      <c r="BJ392" s="54">
        <v>47689</v>
      </c>
      <c r="BK392" s="54">
        <v>49118</v>
      </c>
      <c r="BL392" s="54">
        <v>50591</v>
      </c>
      <c r="BM392" s="54">
        <v>52107</v>
      </c>
      <c r="BN392" s="54">
        <v>53669</v>
      </c>
      <c r="BO392" s="54">
        <v>55278</v>
      </c>
      <c r="BP392" s="54">
        <v>56934</v>
      </c>
      <c r="BQ392" s="54">
        <v>58640</v>
      </c>
      <c r="BR392" s="54">
        <v>60397</v>
      </c>
      <c r="BS392" s="54">
        <v>62206</v>
      </c>
      <c r="BT392" s="54">
        <v>64070</v>
      </c>
      <c r="BU392" s="54">
        <v>65988</v>
      </c>
      <c r="BV392" s="54">
        <v>67964</v>
      </c>
      <c r="BW392" s="54">
        <v>69999</v>
      </c>
      <c r="BX392" s="54">
        <v>72094</v>
      </c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</row>
    <row r="393" spans="1:106">
      <c r="A393" s="54">
        <v>31</v>
      </c>
      <c r="B393" s="54">
        <v>218</v>
      </c>
      <c r="C393" s="54">
        <v>508</v>
      </c>
      <c r="D393" s="54">
        <v>993</v>
      </c>
      <c r="E393" s="54">
        <v>2105</v>
      </c>
      <c r="F393" s="54">
        <v>3299</v>
      </c>
      <c r="G393" s="54">
        <v>4578</v>
      </c>
      <c r="H393" s="54">
        <v>5946</v>
      </c>
      <c r="I393" s="54">
        <v>7407</v>
      </c>
      <c r="J393" s="54">
        <v>8964</v>
      </c>
      <c r="K393" s="54">
        <v>10620</v>
      </c>
      <c r="L393" s="54">
        <v>10933</v>
      </c>
      <c r="M393" s="54">
        <v>11256</v>
      </c>
      <c r="N393" s="54">
        <v>11588</v>
      </c>
      <c r="O393" s="54">
        <v>11930</v>
      </c>
      <c r="P393" s="54">
        <v>12284</v>
      </c>
      <c r="Q393" s="54">
        <v>12648</v>
      </c>
      <c r="R393" s="54">
        <v>13023</v>
      </c>
      <c r="S393" s="54">
        <v>13411</v>
      </c>
      <c r="T393" s="54">
        <v>13811</v>
      </c>
      <c r="U393" s="54">
        <v>14223</v>
      </c>
      <c r="V393" s="54">
        <v>14648</v>
      </c>
      <c r="W393" s="54">
        <v>15086</v>
      </c>
      <c r="X393" s="54">
        <v>15537</v>
      </c>
      <c r="Y393" s="54">
        <v>16002</v>
      </c>
      <c r="Z393" s="54">
        <v>16480</v>
      </c>
      <c r="AA393" s="54">
        <v>16973</v>
      </c>
      <c r="AB393" s="54">
        <v>17480</v>
      </c>
      <c r="AC393" s="54">
        <v>18003</v>
      </c>
      <c r="AD393" s="54">
        <v>18542</v>
      </c>
      <c r="AE393" s="54">
        <v>19096</v>
      </c>
      <c r="AF393" s="54">
        <v>19668</v>
      </c>
      <c r="AG393" s="54">
        <v>20256</v>
      </c>
      <c r="AH393" s="54">
        <v>20862</v>
      </c>
      <c r="AI393" s="54">
        <v>21486</v>
      </c>
      <c r="AJ393" s="54">
        <v>22129</v>
      </c>
      <c r="AK393" s="54">
        <v>22791</v>
      </c>
      <c r="AL393" s="54">
        <v>23473</v>
      </c>
      <c r="AM393" s="54">
        <v>24176</v>
      </c>
      <c r="AN393" s="54">
        <v>24900</v>
      </c>
      <c r="AO393" s="54">
        <v>25645</v>
      </c>
      <c r="AP393" s="54">
        <v>26413</v>
      </c>
      <c r="AQ393" s="54">
        <v>27203</v>
      </c>
      <c r="AR393" s="54">
        <v>28018</v>
      </c>
      <c r="AS393" s="54">
        <v>28856</v>
      </c>
      <c r="AT393" s="54">
        <v>29722</v>
      </c>
      <c r="AU393" s="54">
        <v>30614</v>
      </c>
      <c r="AV393" s="54">
        <v>31532</v>
      </c>
      <c r="AW393" s="54">
        <v>32478</v>
      </c>
      <c r="AX393" s="54">
        <v>33452</v>
      </c>
      <c r="AY393" s="54">
        <v>34455</v>
      </c>
      <c r="AZ393" s="54">
        <v>35489</v>
      </c>
      <c r="BA393" s="54">
        <v>36553</v>
      </c>
      <c r="BB393" s="54">
        <v>37649</v>
      </c>
      <c r="BC393" s="54">
        <v>38778</v>
      </c>
      <c r="BD393" s="54">
        <v>39941</v>
      </c>
      <c r="BE393" s="54">
        <v>41139</v>
      </c>
      <c r="BF393" s="54">
        <v>42372</v>
      </c>
      <c r="BG393" s="54">
        <v>43643</v>
      </c>
      <c r="BH393" s="54">
        <v>44951</v>
      </c>
      <c r="BI393" s="54">
        <v>46299</v>
      </c>
      <c r="BJ393" s="54">
        <v>47687</v>
      </c>
      <c r="BK393" s="54">
        <v>49117</v>
      </c>
      <c r="BL393" s="54">
        <v>50589</v>
      </c>
      <c r="BM393" s="54">
        <v>52105</v>
      </c>
      <c r="BN393" s="54">
        <v>53667</v>
      </c>
      <c r="BO393" s="54">
        <v>55275</v>
      </c>
      <c r="BP393" s="54">
        <v>56931</v>
      </c>
      <c r="BQ393" s="54">
        <v>58637</v>
      </c>
      <c r="BR393" s="54">
        <v>60394</v>
      </c>
      <c r="BS393" s="54">
        <v>62203</v>
      </c>
      <c r="BT393" s="54">
        <v>64065</v>
      </c>
      <c r="BU393" s="54">
        <v>65984</v>
      </c>
      <c r="BV393" s="54">
        <v>67959</v>
      </c>
      <c r="BW393" s="54">
        <v>69993</v>
      </c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</row>
    <row r="394" spans="1:106">
      <c r="A394" s="54">
        <v>32</v>
      </c>
      <c r="B394" s="54">
        <v>218</v>
      </c>
      <c r="C394" s="54">
        <v>508</v>
      </c>
      <c r="D394" s="54">
        <v>993</v>
      </c>
      <c r="E394" s="54">
        <v>2104</v>
      </c>
      <c r="F394" s="54">
        <v>3298</v>
      </c>
      <c r="G394" s="54">
        <v>4577</v>
      </c>
      <c r="H394" s="54">
        <v>5946</v>
      </c>
      <c r="I394" s="54">
        <v>7406</v>
      </c>
      <c r="J394" s="54">
        <v>8963</v>
      </c>
      <c r="K394" s="54">
        <v>10621</v>
      </c>
      <c r="L394" s="54">
        <v>10934</v>
      </c>
      <c r="M394" s="54">
        <v>11256</v>
      </c>
      <c r="N394" s="54">
        <v>11588</v>
      </c>
      <c r="O394" s="54">
        <v>11930</v>
      </c>
      <c r="P394" s="54">
        <v>12283</v>
      </c>
      <c r="Q394" s="54">
        <v>12647</v>
      </c>
      <c r="R394" s="54">
        <v>13022</v>
      </c>
      <c r="S394" s="54">
        <v>13410</v>
      </c>
      <c r="T394" s="54">
        <v>13809</v>
      </c>
      <c r="U394" s="54">
        <v>14222</v>
      </c>
      <c r="V394" s="54">
        <v>14647</v>
      </c>
      <c r="W394" s="54">
        <v>15085</v>
      </c>
      <c r="X394" s="54">
        <v>15536</v>
      </c>
      <c r="Y394" s="54">
        <v>16000</v>
      </c>
      <c r="Z394" s="54">
        <v>16479</v>
      </c>
      <c r="AA394" s="54">
        <v>16971</v>
      </c>
      <c r="AB394" s="54">
        <v>17479</v>
      </c>
      <c r="AC394" s="54">
        <v>18002</v>
      </c>
      <c r="AD394" s="54">
        <v>18540</v>
      </c>
      <c r="AE394" s="54">
        <v>19095</v>
      </c>
      <c r="AF394" s="54">
        <v>19666</v>
      </c>
      <c r="AG394" s="54">
        <v>20254</v>
      </c>
      <c r="AH394" s="54">
        <v>20860</v>
      </c>
      <c r="AI394" s="54">
        <v>21484</v>
      </c>
      <c r="AJ394" s="54">
        <v>22127</v>
      </c>
      <c r="AK394" s="54">
        <v>22789</v>
      </c>
      <c r="AL394" s="54">
        <v>23471</v>
      </c>
      <c r="AM394" s="54">
        <v>24174</v>
      </c>
      <c r="AN394" s="54">
        <v>24897</v>
      </c>
      <c r="AO394" s="54">
        <v>25643</v>
      </c>
      <c r="AP394" s="54">
        <v>26410</v>
      </c>
      <c r="AQ394" s="54">
        <v>27201</v>
      </c>
      <c r="AR394" s="54">
        <v>28015</v>
      </c>
      <c r="AS394" s="54">
        <v>28856</v>
      </c>
      <c r="AT394" s="54">
        <v>29721</v>
      </c>
      <c r="AU394" s="54">
        <v>30613</v>
      </c>
      <c r="AV394" s="54">
        <v>31531</v>
      </c>
      <c r="AW394" s="54">
        <v>32477</v>
      </c>
      <c r="AX394" s="54">
        <v>33451</v>
      </c>
      <c r="AY394" s="54">
        <v>34454</v>
      </c>
      <c r="AZ394" s="54">
        <v>35487</v>
      </c>
      <c r="BA394" s="54">
        <v>36551</v>
      </c>
      <c r="BB394" s="54">
        <v>37648</v>
      </c>
      <c r="BC394" s="54">
        <v>38777</v>
      </c>
      <c r="BD394" s="54">
        <v>39939</v>
      </c>
      <c r="BE394" s="54">
        <v>41137</v>
      </c>
      <c r="BF394" s="54">
        <v>42371</v>
      </c>
      <c r="BG394" s="54">
        <v>43641</v>
      </c>
      <c r="BH394" s="54">
        <v>44949</v>
      </c>
      <c r="BI394" s="54">
        <v>46297</v>
      </c>
      <c r="BJ394" s="54">
        <v>47685</v>
      </c>
      <c r="BK394" s="54">
        <v>49114</v>
      </c>
      <c r="BL394" s="54">
        <v>50586</v>
      </c>
      <c r="BM394" s="54">
        <v>52102</v>
      </c>
      <c r="BN394" s="54">
        <v>53663</v>
      </c>
      <c r="BO394" s="54">
        <v>55271</v>
      </c>
      <c r="BP394" s="54">
        <v>56927</v>
      </c>
      <c r="BQ394" s="54">
        <v>58633</v>
      </c>
      <c r="BR394" s="54">
        <v>60389</v>
      </c>
      <c r="BS394" s="54">
        <v>62198</v>
      </c>
      <c r="BT394" s="54">
        <v>64060</v>
      </c>
      <c r="BU394" s="54">
        <v>65978</v>
      </c>
      <c r="BV394" s="54">
        <v>67953</v>
      </c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</row>
    <row r="395" spans="1:106">
      <c r="A395" s="54">
        <v>33</v>
      </c>
      <c r="B395" s="54">
        <v>218</v>
      </c>
      <c r="C395" s="54">
        <v>508</v>
      </c>
      <c r="D395" s="54">
        <v>993</v>
      </c>
      <c r="E395" s="54">
        <v>2104</v>
      </c>
      <c r="F395" s="54">
        <v>3298</v>
      </c>
      <c r="G395" s="54">
        <v>4577</v>
      </c>
      <c r="H395" s="54">
        <v>5945</v>
      </c>
      <c r="I395" s="54">
        <v>7405</v>
      </c>
      <c r="J395" s="54">
        <v>8963</v>
      </c>
      <c r="K395" s="54">
        <v>10621</v>
      </c>
      <c r="L395" s="54">
        <v>10934</v>
      </c>
      <c r="M395" s="54">
        <v>11256</v>
      </c>
      <c r="N395" s="54">
        <v>11587</v>
      </c>
      <c r="O395" s="54">
        <v>11929</v>
      </c>
      <c r="P395" s="54">
        <v>12282</v>
      </c>
      <c r="Q395" s="54">
        <v>12646</v>
      </c>
      <c r="R395" s="54">
        <v>13021</v>
      </c>
      <c r="S395" s="54">
        <v>13408</v>
      </c>
      <c r="T395" s="54">
        <v>13808</v>
      </c>
      <c r="U395" s="54">
        <v>14220</v>
      </c>
      <c r="V395" s="54">
        <v>14645</v>
      </c>
      <c r="W395" s="54">
        <v>15083</v>
      </c>
      <c r="X395" s="54">
        <v>15534</v>
      </c>
      <c r="Y395" s="54">
        <v>15998</v>
      </c>
      <c r="Z395" s="54">
        <v>16477</v>
      </c>
      <c r="AA395" s="54">
        <v>16969</v>
      </c>
      <c r="AB395" s="54">
        <v>17477</v>
      </c>
      <c r="AC395" s="54">
        <v>17999</v>
      </c>
      <c r="AD395" s="54">
        <v>18538</v>
      </c>
      <c r="AE395" s="54">
        <v>19092</v>
      </c>
      <c r="AF395" s="54">
        <v>19663</v>
      </c>
      <c r="AG395" s="54">
        <v>20252</v>
      </c>
      <c r="AH395" s="54">
        <v>20857</v>
      </c>
      <c r="AI395" s="54">
        <v>21482</v>
      </c>
      <c r="AJ395" s="54">
        <v>22124</v>
      </c>
      <c r="AK395" s="54">
        <v>22786</v>
      </c>
      <c r="AL395" s="54">
        <v>23468</v>
      </c>
      <c r="AM395" s="54">
        <v>24171</v>
      </c>
      <c r="AN395" s="54">
        <v>24894</v>
      </c>
      <c r="AO395" s="54">
        <v>25639</v>
      </c>
      <c r="AP395" s="54">
        <v>26407</v>
      </c>
      <c r="AQ395" s="54">
        <v>27197</v>
      </c>
      <c r="AR395" s="54">
        <v>28013</v>
      </c>
      <c r="AS395" s="54">
        <v>28853</v>
      </c>
      <c r="AT395" s="54">
        <v>29719</v>
      </c>
      <c r="AU395" s="54">
        <v>30610</v>
      </c>
      <c r="AV395" s="54">
        <v>31528</v>
      </c>
      <c r="AW395" s="54">
        <v>32474</v>
      </c>
      <c r="AX395" s="54">
        <v>33448</v>
      </c>
      <c r="AY395" s="54">
        <v>34451</v>
      </c>
      <c r="AZ395" s="54">
        <v>35484</v>
      </c>
      <c r="BA395" s="54">
        <v>36548</v>
      </c>
      <c r="BB395" s="54">
        <v>37645</v>
      </c>
      <c r="BC395" s="54">
        <v>38773</v>
      </c>
      <c r="BD395" s="54">
        <v>39936</v>
      </c>
      <c r="BE395" s="54">
        <v>41133</v>
      </c>
      <c r="BF395" s="54">
        <v>42367</v>
      </c>
      <c r="BG395" s="54">
        <v>43637</v>
      </c>
      <c r="BH395" s="54">
        <v>44945</v>
      </c>
      <c r="BI395" s="54">
        <v>46292</v>
      </c>
      <c r="BJ395" s="54">
        <v>47680</v>
      </c>
      <c r="BK395" s="54">
        <v>49109</v>
      </c>
      <c r="BL395" s="54">
        <v>50581</v>
      </c>
      <c r="BM395" s="54">
        <v>52097</v>
      </c>
      <c r="BN395" s="54">
        <v>53658</v>
      </c>
      <c r="BO395" s="54">
        <v>55265</v>
      </c>
      <c r="BP395" s="54">
        <v>56921</v>
      </c>
      <c r="BQ395" s="54">
        <v>58626</v>
      </c>
      <c r="BR395" s="54">
        <v>60382</v>
      </c>
      <c r="BS395" s="54">
        <v>62190</v>
      </c>
      <c r="BT395" s="54">
        <v>64052</v>
      </c>
      <c r="BU395" s="54">
        <v>65969</v>
      </c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</row>
    <row r="396" spans="1:106">
      <c r="A396" s="54">
        <v>34</v>
      </c>
      <c r="B396" s="54">
        <v>218</v>
      </c>
      <c r="C396" s="54">
        <v>508</v>
      </c>
      <c r="D396" s="54">
        <v>993</v>
      </c>
      <c r="E396" s="54">
        <v>2104</v>
      </c>
      <c r="F396" s="54">
        <v>3297</v>
      </c>
      <c r="G396" s="54">
        <v>4576</v>
      </c>
      <c r="H396" s="54">
        <v>5944</v>
      </c>
      <c r="I396" s="54">
        <v>7405</v>
      </c>
      <c r="J396" s="54">
        <v>8964</v>
      </c>
      <c r="K396" s="54">
        <v>10622</v>
      </c>
      <c r="L396" s="54">
        <v>10934</v>
      </c>
      <c r="M396" s="54">
        <v>11255</v>
      </c>
      <c r="N396" s="54">
        <v>11587</v>
      </c>
      <c r="O396" s="54">
        <v>11928</v>
      </c>
      <c r="P396" s="54">
        <v>12281</v>
      </c>
      <c r="Q396" s="54">
        <v>12644</v>
      </c>
      <c r="R396" s="54">
        <v>13019</v>
      </c>
      <c r="S396" s="54">
        <v>13406</v>
      </c>
      <c r="T396" s="54">
        <v>13805</v>
      </c>
      <c r="U396" s="54">
        <v>14218</v>
      </c>
      <c r="V396" s="54">
        <v>14643</v>
      </c>
      <c r="W396" s="54">
        <v>15080</v>
      </c>
      <c r="X396" s="54">
        <v>15531</v>
      </c>
      <c r="Y396" s="54">
        <v>15995</v>
      </c>
      <c r="Z396" s="54">
        <v>16474</v>
      </c>
      <c r="AA396" s="54">
        <v>16966</v>
      </c>
      <c r="AB396" s="54">
        <v>17474</v>
      </c>
      <c r="AC396" s="54">
        <v>17996</v>
      </c>
      <c r="AD396" s="54">
        <v>18534</v>
      </c>
      <c r="AE396" s="54">
        <v>19089</v>
      </c>
      <c r="AF396" s="54">
        <v>19660</v>
      </c>
      <c r="AG396" s="54">
        <v>20248</v>
      </c>
      <c r="AH396" s="54">
        <v>20854</v>
      </c>
      <c r="AI396" s="54">
        <v>21478</v>
      </c>
      <c r="AJ396" s="54">
        <v>22120</v>
      </c>
      <c r="AK396" s="54">
        <v>22782</v>
      </c>
      <c r="AL396" s="54">
        <v>23464</v>
      </c>
      <c r="AM396" s="54">
        <v>24166</v>
      </c>
      <c r="AN396" s="54">
        <v>24890</v>
      </c>
      <c r="AO396" s="54">
        <v>25635</v>
      </c>
      <c r="AP396" s="54">
        <v>26402</v>
      </c>
      <c r="AQ396" s="54">
        <v>27194</v>
      </c>
      <c r="AR396" s="54">
        <v>28010</v>
      </c>
      <c r="AS396" s="54">
        <v>28850</v>
      </c>
      <c r="AT396" s="54">
        <v>29715</v>
      </c>
      <c r="AU396" s="54">
        <v>30606</v>
      </c>
      <c r="AV396" s="54">
        <v>31524</v>
      </c>
      <c r="AW396" s="54">
        <v>32470</v>
      </c>
      <c r="AX396" s="54">
        <v>33444</v>
      </c>
      <c r="AY396" s="54">
        <v>34447</v>
      </c>
      <c r="AZ396" s="54">
        <v>35480</v>
      </c>
      <c r="BA396" s="54">
        <v>36544</v>
      </c>
      <c r="BB396" s="54">
        <v>37640</v>
      </c>
      <c r="BC396" s="54">
        <v>38768</v>
      </c>
      <c r="BD396" s="54">
        <v>39931</v>
      </c>
      <c r="BE396" s="54">
        <v>41128</v>
      </c>
      <c r="BF396" s="54">
        <v>42361</v>
      </c>
      <c r="BG396" s="54">
        <v>43631</v>
      </c>
      <c r="BH396" s="54">
        <v>44939</v>
      </c>
      <c r="BI396" s="54">
        <v>46286</v>
      </c>
      <c r="BJ396" s="54">
        <v>47673</v>
      </c>
      <c r="BK396" s="54">
        <v>49102</v>
      </c>
      <c r="BL396" s="54">
        <v>50573</v>
      </c>
      <c r="BM396" s="54">
        <v>52089</v>
      </c>
      <c r="BN396" s="54">
        <v>53649</v>
      </c>
      <c r="BO396" s="54">
        <v>55257</v>
      </c>
      <c r="BP396" s="54">
        <v>56912</v>
      </c>
      <c r="BQ396" s="54">
        <v>58616</v>
      </c>
      <c r="BR396" s="54">
        <v>60371</v>
      </c>
      <c r="BS396" s="54">
        <v>62179</v>
      </c>
      <c r="BT396" s="54">
        <v>64040</v>
      </c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</row>
    <row r="397" spans="1:106">
      <c r="A397" s="54">
        <v>35</v>
      </c>
      <c r="B397" s="54">
        <v>218</v>
      </c>
      <c r="C397" s="54">
        <v>508</v>
      </c>
      <c r="D397" s="54">
        <v>993</v>
      </c>
      <c r="E397" s="54">
        <v>2104</v>
      </c>
      <c r="F397" s="54">
        <v>3297</v>
      </c>
      <c r="G397" s="54">
        <v>4575</v>
      </c>
      <c r="H397" s="54">
        <v>5944</v>
      </c>
      <c r="I397" s="54">
        <v>7406</v>
      </c>
      <c r="J397" s="54">
        <v>8964</v>
      </c>
      <c r="K397" s="54">
        <v>10621</v>
      </c>
      <c r="L397" s="54">
        <v>10933</v>
      </c>
      <c r="M397" s="54">
        <v>11254</v>
      </c>
      <c r="N397" s="54">
        <v>11585</v>
      </c>
      <c r="O397" s="54">
        <v>11927</v>
      </c>
      <c r="P397" s="54">
        <v>12278</v>
      </c>
      <c r="Q397" s="54">
        <v>12642</v>
      </c>
      <c r="R397" s="54">
        <v>13016</v>
      </c>
      <c r="S397" s="54">
        <v>13403</v>
      </c>
      <c r="T397" s="54">
        <v>13802</v>
      </c>
      <c r="U397" s="54">
        <v>14214</v>
      </c>
      <c r="V397" s="54">
        <v>14639</v>
      </c>
      <c r="W397" s="54">
        <v>15077</v>
      </c>
      <c r="X397" s="54">
        <v>15528</v>
      </c>
      <c r="Y397" s="54">
        <v>15992</v>
      </c>
      <c r="Z397" s="54">
        <v>16470</v>
      </c>
      <c r="AA397" s="54">
        <v>16962</v>
      </c>
      <c r="AB397" s="54">
        <v>17470</v>
      </c>
      <c r="AC397" s="54">
        <v>17992</v>
      </c>
      <c r="AD397" s="54">
        <v>18530</v>
      </c>
      <c r="AE397" s="54">
        <v>19084</v>
      </c>
      <c r="AF397" s="54">
        <v>19655</v>
      </c>
      <c r="AG397" s="54">
        <v>20243</v>
      </c>
      <c r="AH397" s="54">
        <v>20849</v>
      </c>
      <c r="AI397" s="54">
        <v>21473</v>
      </c>
      <c r="AJ397" s="54">
        <v>22115</v>
      </c>
      <c r="AK397" s="54">
        <v>22777</v>
      </c>
      <c r="AL397" s="54">
        <v>23459</v>
      </c>
      <c r="AM397" s="54">
        <v>24161</v>
      </c>
      <c r="AN397" s="54">
        <v>24884</v>
      </c>
      <c r="AO397" s="54">
        <v>25629</v>
      </c>
      <c r="AP397" s="54">
        <v>26397</v>
      </c>
      <c r="AQ397" s="54">
        <v>27189</v>
      </c>
      <c r="AR397" s="54">
        <v>28005</v>
      </c>
      <c r="AS397" s="54">
        <v>28845</v>
      </c>
      <c r="AT397" s="54">
        <v>29710</v>
      </c>
      <c r="AU397" s="54">
        <v>30601</v>
      </c>
      <c r="AV397" s="54">
        <v>31519</v>
      </c>
      <c r="AW397" s="54">
        <v>32464</v>
      </c>
      <c r="AX397" s="54">
        <v>33438</v>
      </c>
      <c r="AY397" s="54">
        <v>34441</v>
      </c>
      <c r="AZ397" s="54">
        <v>35473</v>
      </c>
      <c r="BA397" s="54">
        <v>36537</v>
      </c>
      <c r="BB397" s="54">
        <v>37633</v>
      </c>
      <c r="BC397" s="54">
        <v>38761</v>
      </c>
      <c r="BD397" s="54">
        <v>39923</v>
      </c>
      <c r="BE397" s="54">
        <v>41120</v>
      </c>
      <c r="BF397" s="54">
        <v>42353</v>
      </c>
      <c r="BG397" s="54">
        <v>43623</v>
      </c>
      <c r="BH397" s="54">
        <v>44930</v>
      </c>
      <c r="BI397" s="54">
        <v>46277</v>
      </c>
      <c r="BJ397" s="54">
        <v>47664</v>
      </c>
      <c r="BK397" s="54">
        <v>49092</v>
      </c>
      <c r="BL397" s="54">
        <v>50563</v>
      </c>
      <c r="BM397" s="54">
        <v>52078</v>
      </c>
      <c r="BN397" s="54">
        <v>53638</v>
      </c>
      <c r="BO397" s="54">
        <v>55245</v>
      </c>
      <c r="BP397" s="54">
        <v>56899</v>
      </c>
      <c r="BQ397" s="54">
        <v>58603</v>
      </c>
      <c r="BR397" s="54">
        <v>60358</v>
      </c>
      <c r="BS397" s="54">
        <v>62164</v>
      </c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</row>
    <row r="398" spans="1:106">
      <c r="A398" s="54">
        <v>36</v>
      </c>
      <c r="B398" s="54">
        <v>218</v>
      </c>
      <c r="C398" s="54">
        <v>508</v>
      </c>
      <c r="D398" s="54">
        <v>992</v>
      </c>
      <c r="E398" s="54">
        <v>2103</v>
      </c>
      <c r="F398" s="54">
        <v>3296</v>
      </c>
      <c r="G398" s="54">
        <v>4576</v>
      </c>
      <c r="H398" s="54">
        <v>5944</v>
      </c>
      <c r="I398" s="54">
        <v>7406</v>
      </c>
      <c r="J398" s="54">
        <v>8963</v>
      </c>
      <c r="K398" s="54">
        <v>10621</v>
      </c>
      <c r="L398" s="54">
        <v>10932</v>
      </c>
      <c r="M398" s="54">
        <v>11253</v>
      </c>
      <c r="N398" s="54">
        <v>11583</v>
      </c>
      <c r="O398" s="54">
        <v>11924</v>
      </c>
      <c r="P398" s="54">
        <v>12276</v>
      </c>
      <c r="Q398" s="54">
        <v>12638</v>
      </c>
      <c r="R398" s="54">
        <v>13013</v>
      </c>
      <c r="S398" s="54">
        <v>13399</v>
      </c>
      <c r="T398" s="54">
        <v>13798</v>
      </c>
      <c r="U398" s="54">
        <v>14210</v>
      </c>
      <c r="V398" s="54">
        <v>14635</v>
      </c>
      <c r="W398" s="54">
        <v>15073</v>
      </c>
      <c r="X398" s="54">
        <v>15523</v>
      </c>
      <c r="Y398" s="54">
        <v>15987</v>
      </c>
      <c r="Z398" s="54">
        <v>16465</v>
      </c>
      <c r="AA398" s="54">
        <v>16957</v>
      </c>
      <c r="AB398" s="54">
        <v>17465</v>
      </c>
      <c r="AC398" s="54">
        <v>17987</v>
      </c>
      <c r="AD398" s="54">
        <v>18525</v>
      </c>
      <c r="AE398" s="54">
        <v>19079</v>
      </c>
      <c r="AF398" s="54">
        <v>19650</v>
      </c>
      <c r="AG398" s="54">
        <v>20238</v>
      </c>
      <c r="AH398" s="54">
        <v>20843</v>
      </c>
      <c r="AI398" s="54">
        <v>21467</v>
      </c>
      <c r="AJ398" s="54">
        <v>22109</v>
      </c>
      <c r="AK398" s="54">
        <v>22771</v>
      </c>
      <c r="AL398" s="54">
        <v>23452</v>
      </c>
      <c r="AM398" s="54">
        <v>24154</v>
      </c>
      <c r="AN398" s="54">
        <v>24877</v>
      </c>
      <c r="AO398" s="54">
        <v>25623</v>
      </c>
      <c r="AP398" s="54">
        <v>26392</v>
      </c>
      <c r="AQ398" s="54">
        <v>27183</v>
      </c>
      <c r="AR398" s="54">
        <v>27999</v>
      </c>
      <c r="AS398" s="54">
        <v>28838</v>
      </c>
      <c r="AT398" s="54">
        <v>29703</v>
      </c>
      <c r="AU398" s="54">
        <v>30594</v>
      </c>
      <c r="AV398" s="54">
        <v>31512</v>
      </c>
      <c r="AW398" s="54">
        <v>32457</v>
      </c>
      <c r="AX398" s="54">
        <v>33430</v>
      </c>
      <c r="AY398" s="54">
        <v>34433</v>
      </c>
      <c r="AZ398" s="54">
        <v>35465</v>
      </c>
      <c r="BA398" s="54">
        <v>36529</v>
      </c>
      <c r="BB398" s="54">
        <v>37624</v>
      </c>
      <c r="BC398" s="54">
        <v>38752</v>
      </c>
      <c r="BD398" s="54">
        <v>39914</v>
      </c>
      <c r="BE398" s="54">
        <v>41110</v>
      </c>
      <c r="BF398" s="54">
        <v>42343</v>
      </c>
      <c r="BG398" s="54">
        <v>43612</v>
      </c>
      <c r="BH398" s="54">
        <v>44919</v>
      </c>
      <c r="BI398" s="54">
        <v>46265</v>
      </c>
      <c r="BJ398" s="54">
        <v>47652</v>
      </c>
      <c r="BK398" s="54">
        <v>49080</v>
      </c>
      <c r="BL398" s="54">
        <v>50550</v>
      </c>
      <c r="BM398" s="54">
        <v>52064</v>
      </c>
      <c r="BN398" s="54">
        <v>53624</v>
      </c>
      <c r="BO398" s="54">
        <v>55230</v>
      </c>
      <c r="BP398" s="54">
        <v>56884</v>
      </c>
      <c r="BQ398" s="54">
        <v>58587</v>
      </c>
      <c r="BR398" s="54">
        <v>60340</v>
      </c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</row>
    <row r="399" spans="1:106">
      <c r="A399" s="54">
        <v>37</v>
      </c>
      <c r="B399" s="54">
        <v>218</v>
      </c>
      <c r="C399" s="54">
        <v>508</v>
      </c>
      <c r="D399" s="54">
        <v>992</v>
      </c>
      <c r="E399" s="54">
        <v>2103</v>
      </c>
      <c r="F399" s="54">
        <v>3296</v>
      </c>
      <c r="G399" s="54">
        <v>4576</v>
      </c>
      <c r="H399" s="54">
        <v>5944</v>
      </c>
      <c r="I399" s="54">
        <v>7406</v>
      </c>
      <c r="J399" s="54">
        <v>8963</v>
      </c>
      <c r="K399" s="54">
        <v>10620</v>
      </c>
      <c r="L399" s="54">
        <v>10930</v>
      </c>
      <c r="M399" s="54">
        <v>11251</v>
      </c>
      <c r="N399" s="54">
        <v>11581</v>
      </c>
      <c r="O399" s="54">
        <v>11921</v>
      </c>
      <c r="P399" s="54">
        <v>12272</v>
      </c>
      <c r="Q399" s="54">
        <v>12635</v>
      </c>
      <c r="R399" s="54">
        <v>13008</v>
      </c>
      <c r="S399" s="54">
        <v>13395</v>
      </c>
      <c r="T399" s="54">
        <v>13793</v>
      </c>
      <c r="U399" s="54">
        <v>14206</v>
      </c>
      <c r="V399" s="54">
        <v>14630</v>
      </c>
      <c r="W399" s="54">
        <v>15067</v>
      </c>
      <c r="X399" s="54">
        <v>15518</v>
      </c>
      <c r="Y399" s="54">
        <v>15982</v>
      </c>
      <c r="Z399" s="54">
        <v>16460</v>
      </c>
      <c r="AA399" s="54">
        <v>16952</v>
      </c>
      <c r="AB399" s="54">
        <v>17459</v>
      </c>
      <c r="AC399" s="54">
        <v>17981</v>
      </c>
      <c r="AD399" s="54">
        <v>18518</v>
      </c>
      <c r="AE399" s="54">
        <v>19072</v>
      </c>
      <c r="AF399" s="54">
        <v>19643</v>
      </c>
      <c r="AG399" s="54">
        <v>20231</v>
      </c>
      <c r="AH399" s="54">
        <v>20836</v>
      </c>
      <c r="AI399" s="54">
        <v>21459</v>
      </c>
      <c r="AJ399" s="54">
        <v>22101</v>
      </c>
      <c r="AK399" s="54">
        <v>22763</v>
      </c>
      <c r="AL399" s="54">
        <v>23444</v>
      </c>
      <c r="AM399" s="54">
        <v>24145</v>
      </c>
      <c r="AN399" s="54">
        <v>24870</v>
      </c>
      <c r="AO399" s="54">
        <v>25616</v>
      </c>
      <c r="AP399" s="54">
        <v>26384</v>
      </c>
      <c r="AQ399" s="54">
        <v>27175</v>
      </c>
      <c r="AR399" s="54">
        <v>27991</v>
      </c>
      <c r="AS399" s="54">
        <v>28830</v>
      </c>
      <c r="AT399" s="54">
        <v>29695</v>
      </c>
      <c r="AU399" s="54">
        <v>30585</v>
      </c>
      <c r="AV399" s="54">
        <v>31503</v>
      </c>
      <c r="AW399" s="54">
        <v>32447</v>
      </c>
      <c r="AX399" s="54">
        <v>33421</v>
      </c>
      <c r="AY399" s="54">
        <v>34423</v>
      </c>
      <c r="AZ399" s="54">
        <v>35455</v>
      </c>
      <c r="BA399" s="54">
        <v>36518</v>
      </c>
      <c r="BB399" s="54">
        <v>37613</v>
      </c>
      <c r="BC399" s="54">
        <v>38741</v>
      </c>
      <c r="BD399" s="54">
        <v>39902</v>
      </c>
      <c r="BE399" s="54">
        <v>41098</v>
      </c>
      <c r="BF399" s="54">
        <v>42330</v>
      </c>
      <c r="BG399" s="54">
        <v>43599</v>
      </c>
      <c r="BH399" s="54">
        <v>44905</v>
      </c>
      <c r="BI399" s="54">
        <v>46251</v>
      </c>
      <c r="BJ399" s="54">
        <v>47637</v>
      </c>
      <c r="BK399" s="54">
        <v>49064</v>
      </c>
      <c r="BL399" s="54">
        <v>50534</v>
      </c>
      <c r="BM399" s="54">
        <v>52048</v>
      </c>
      <c r="BN399" s="54">
        <v>53606</v>
      </c>
      <c r="BO399" s="54">
        <v>55212</v>
      </c>
      <c r="BP399" s="54">
        <v>56864</v>
      </c>
      <c r="BQ399" s="54">
        <v>58567</v>
      </c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</row>
    <row r="400" spans="1:106">
      <c r="A400" s="54">
        <v>38</v>
      </c>
      <c r="B400" s="54">
        <v>218</v>
      </c>
      <c r="C400" s="54">
        <v>508</v>
      </c>
      <c r="D400" s="54">
        <v>992</v>
      </c>
      <c r="E400" s="54">
        <v>2103</v>
      </c>
      <c r="F400" s="54">
        <v>3297</v>
      </c>
      <c r="G400" s="54">
        <v>4576</v>
      </c>
      <c r="H400" s="54">
        <v>5944</v>
      </c>
      <c r="I400" s="54">
        <v>7405</v>
      </c>
      <c r="J400" s="54">
        <v>8962</v>
      </c>
      <c r="K400" s="54">
        <v>10618</v>
      </c>
      <c r="L400" s="54">
        <v>10928</v>
      </c>
      <c r="M400" s="54">
        <v>11248</v>
      </c>
      <c r="N400" s="54">
        <v>11578</v>
      </c>
      <c r="O400" s="54">
        <v>11918</v>
      </c>
      <c r="P400" s="54">
        <v>12268</v>
      </c>
      <c r="Q400" s="54">
        <v>12630</v>
      </c>
      <c r="R400" s="54">
        <v>13004</v>
      </c>
      <c r="S400" s="54">
        <v>13389</v>
      </c>
      <c r="T400" s="54">
        <v>13788</v>
      </c>
      <c r="U400" s="54">
        <v>14200</v>
      </c>
      <c r="V400" s="54">
        <v>14624</v>
      </c>
      <c r="W400" s="54">
        <v>15061</v>
      </c>
      <c r="X400" s="54">
        <v>15511</v>
      </c>
      <c r="Y400" s="54">
        <v>15975</v>
      </c>
      <c r="Z400" s="54">
        <v>16453</v>
      </c>
      <c r="AA400" s="54">
        <v>16945</v>
      </c>
      <c r="AB400" s="54">
        <v>17451</v>
      </c>
      <c r="AC400" s="54">
        <v>17973</v>
      </c>
      <c r="AD400" s="54">
        <v>18511</v>
      </c>
      <c r="AE400" s="54">
        <v>19065</v>
      </c>
      <c r="AF400" s="54">
        <v>19635</v>
      </c>
      <c r="AG400" s="54">
        <v>20222</v>
      </c>
      <c r="AH400" s="54">
        <v>20827</v>
      </c>
      <c r="AI400" s="54">
        <v>21450</v>
      </c>
      <c r="AJ400" s="54">
        <v>22092</v>
      </c>
      <c r="AK400" s="54">
        <v>22753</v>
      </c>
      <c r="AL400" s="54">
        <v>23434</v>
      </c>
      <c r="AM400" s="54">
        <v>24137</v>
      </c>
      <c r="AN400" s="54">
        <v>24861</v>
      </c>
      <c r="AO400" s="54">
        <v>25607</v>
      </c>
      <c r="AP400" s="54">
        <v>26375</v>
      </c>
      <c r="AQ400" s="54">
        <v>27166</v>
      </c>
      <c r="AR400" s="54">
        <v>27981</v>
      </c>
      <c r="AS400" s="54">
        <v>28820</v>
      </c>
      <c r="AT400" s="54">
        <v>29684</v>
      </c>
      <c r="AU400" s="54">
        <v>30575</v>
      </c>
      <c r="AV400" s="54">
        <v>31492</v>
      </c>
      <c r="AW400" s="54">
        <v>32436</v>
      </c>
      <c r="AX400" s="54">
        <v>33409</v>
      </c>
      <c r="AY400" s="54">
        <v>34411</v>
      </c>
      <c r="AZ400" s="54">
        <v>35442</v>
      </c>
      <c r="BA400" s="54">
        <v>36505</v>
      </c>
      <c r="BB400" s="54">
        <v>37599</v>
      </c>
      <c r="BC400" s="54">
        <v>38727</v>
      </c>
      <c r="BD400" s="54">
        <v>39887</v>
      </c>
      <c r="BE400" s="54">
        <v>41083</v>
      </c>
      <c r="BF400" s="54">
        <v>42314</v>
      </c>
      <c r="BG400" s="54">
        <v>43583</v>
      </c>
      <c r="BH400" s="54">
        <v>44889</v>
      </c>
      <c r="BI400" s="54">
        <v>46234</v>
      </c>
      <c r="BJ400" s="54">
        <v>47619</v>
      </c>
      <c r="BK400" s="54">
        <v>49045</v>
      </c>
      <c r="BL400" s="54">
        <v>50515</v>
      </c>
      <c r="BM400" s="54">
        <v>52027</v>
      </c>
      <c r="BN400" s="54">
        <v>53585</v>
      </c>
      <c r="BO400" s="54">
        <v>55189</v>
      </c>
      <c r="BP400" s="54">
        <v>56841</v>
      </c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</row>
    <row r="401" spans="1:106">
      <c r="A401" s="54">
        <v>39</v>
      </c>
      <c r="B401" s="54">
        <v>218</v>
      </c>
      <c r="C401" s="54">
        <v>508</v>
      </c>
      <c r="D401" s="54">
        <v>992</v>
      </c>
      <c r="E401" s="54">
        <v>2103</v>
      </c>
      <c r="F401" s="54">
        <v>3297</v>
      </c>
      <c r="G401" s="54">
        <v>4576</v>
      </c>
      <c r="H401" s="54">
        <v>5944</v>
      </c>
      <c r="I401" s="54">
        <v>7404</v>
      </c>
      <c r="J401" s="54">
        <v>8960</v>
      </c>
      <c r="K401" s="54">
        <v>10616</v>
      </c>
      <c r="L401" s="54">
        <v>10926</v>
      </c>
      <c r="M401" s="54">
        <v>11245</v>
      </c>
      <c r="N401" s="54">
        <v>11574</v>
      </c>
      <c r="O401" s="54">
        <v>11913</v>
      </c>
      <c r="P401" s="54">
        <v>12263</v>
      </c>
      <c r="Q401" s="54">
        <v>12625</v>
      </c>
      <c r="R401" s="54">
        <v>12998</v>
      </c>
      <c r="S401" s="54">
        <v>13383</v>
      </c>
      <c r="T401" s="54">
        <v>13781</v>
      </c>
      <c r="U401" s="54">
        <v>14193</v>
      </c>
      <c r="V401" s="54">
        <v>14617</v>
      </c>
      <c r="W401" s="54">
        <v>15054</v>
      </c>
      <c r="X401" s="54">
        <v>15504</v>
      </c>
      <c r="Y401" s="54">
        <v>15968</v>
      </c>
      <c r="Z401" s="54">
        <v>16445</v>
      </c>
      <c r="AA401" s="54">
        <v>16937</v>
      </c>
      <c r="AB401" s="54">
        <v>17443</v>
      </c>
      <c r="AC401" s="54">
        <v>17965</v>
      </c>
      <c r="AD401" s="54">
        <v>18502</v>
      </c>
      <c r="AE401" s="54">
        <v>19056</v>
      </c>
      <c r="AF401" s="54">
        <v>19626</v>
      </c>
      <c r="AG401" s="54">
        <v>20213</v>
      </c>
      <c r="AH401" s="54">
        <v>20817</v>
      </c>
      <c r="AI401" s="54">
        <v>21440</v>
      </c>
      <c r="AJ401" s="54">
        <v>22082</v>
      </c>
      <c r="AK401" s="54">
        <v>22742</v>
      </c>
      <c r="AL401" s="54">
        <v>23425</v>
      </c>
      <c r="AM401" s="54">
        <v>24127</v>
      </c>
      <c r="AN401" s="54">
        <v>24851</v>
      </c>
      <c r="AO401" s="54">
        <v>25596</v>
      </c>
      <c r="AP401" s="54">
        <v>26364</v>
      </c>
      <c r="AQ401" s="54">
        <v>27155</v>
      </c>
      <c r="AR401" s="54">
        <v>27969</v>
      </c>
      <c r="AS401" s="54">
        <v>28808</v>
      </c>
      <c r="AT401" s="54">
        <v>29672</v>
      </c>
      <c r="AU401" s="54">
        <v>30562</v>
      </c>
      <c r="AV401" s="54">
        <v>31479</v>
      </c>
      <c r="AW401" s="54">
        <v>32422</v>
      </c>
      <c r="AX401" s="54">
        <v>33395</v>
      </c>
      <c r="AY401" s="54">
        <v>34396</v>
      </c>
      <c r="AZ401" s="54">
        <v>35427</v>
      </c>
      <c r="BA401" s="54">
        <v>36489</v>
      </c>
      <c r="BB401" s="54">
        <v>37583</v>
      </c>
      <c r="BC401" s="54">
        <v>38710</v>
      </c>
      <c r="BD401" s="54">
        <v>39870</v>
      </c>
      <c r="BE401" s="54">
        <v>41065</v>
      </c>
      <c r="BF401" s="54">
        <v>42296</v>
      </c>
      <c r="BG401" s="54">
        <v>43563</v>
      </c>
      <c r="BH401" s="54">
        <v>44869</v>
      </c>
      <c r="BI401" s="54">
        <v>46213</v>
      </c>
      <c r="BJ401" s="54">
        <v>47598</v>
      </c>
      <c r="BK401" s="54">
        <v>49023</v>
      </c>
      <c r="BL401" s="54">
        <v>50491</v>
      </c>
      <c r="BM401" s="54">
        <v>52003</v>
      </c>
      <c r="BN401" s="54">
        <v>53560</v>
      </c>
      <c r="BO401" s="54">
        <v>55163</v>
      </c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</row>
    <row r="402" spans="1:106">
      <c r="A402" s="54">
        <v>40</v>
      </c>
      <c r="B402" s="54">
        <v>218</v>
      </c>
      <c r="C402" s="54">
        <v>508</v>
      </c>
      <c r="D402" s="54">
        <v>992</v>
      </c>
      <c r="E402" s="54">
        <v>2103</v>
      </c>
      <c r="F402" s="54">
        <v>3296</v>
      </c>
      <c r="G402" s="54">
        <v>4575</v>
      </c>
      <c r="H402" s="54">
        <v>5942</v>
      </c>
      <c r="I402" s="54">
        <v>7402</v>
      </c>
      <c r="J402" s="54">
        <v>8958</v>
      </c>
      <c r="K402" s="54">
        <v>10613</v>
      </c>
      <c r="L402" s="54">
        <v>10922</v>
      </c>
      <c r="M402" s="54">
        <v>11241</v>
      </c>
      <c r="N402" s="54">
        <v>11569</v>
      </c>
      <c r="O402" s="54">
        <v>11908</v>
      </c>
      <c r="P402" s="54">
        <v>12258</v>
      </c>
      <c r="Q402" s="54">
        <v>12618</v>
      </c>
      <c r="R402" s="54">
        <v>12991</v>
      </c>
      <c r="S402" s="54">
        <v>13376</v>
      </c>
      <c r="T402" s="54">
        <v>13774</v>
      </c>
      <c r="U402" s="54">
        <v>14185</v>
      </c>
      <c r="V402" s="54">
        <v>14609</v>
      </c>
      <c r="W402" s="54">
        <v>15046</v>
      </c>
      <c r="X402" s="54">
        <v>15496</v>
      </c>
      <c r="Y402" s="54">
        <v>15959</v>
      </c>
      <c r="Z402" s="54">
        <v>16436</v>
      </c>
      <c r="AA402" s="54">
        <v>16927</v>
      </c>
      <c r="AB402" s="54">
        <v>17434</v>
      </c>
      <c r="AC402" s="54">
        <v>17955</v>
      </c>
      <c r="AD402" s="54">
        <v>18492</v>
      </c>
      <c r="AE402" s="54">
        <v>19045</v>
      </c>
      <c r="AF402" s="54">
        <v>19615</v>
      </c>
      <c r="AG402" s="54">
        <v>20201</v>
      </c>
      <c r="AH402" s="54">
        <v>20806</v>
      </c>
      <c r="AI402" s="54">
        <v>21428</v>
      </c>
      <c r="AJ402" s="54">
        <v>22069</v>
      </c>
      <c r="AK402" s="54">
        <v>22731</v>
      </c>
      <c r="AL402" s="54">
        <v>23413</v>
      </c>
      <c r="AM402" s="54">
        <v>24116</v>
      </c>
      <c r="AN402" s="54">
        <v>24839</v>
      </c>
      <c r="AO402" s="54">
        <v>25584</v>
      </c>
      <c r="AP402" s="54">
        <v>26351</v>
      </c>
      <c r="AQ402" s="54">
        <v>27142</v>
      </c>
      <c r="AR402" s="54">
        <v>27956</v>
      </c>
      <c r="AS402" s="54">
        <v>28794</v>
      </c>
      <c r="AT402" s="54">
        <v>29658</v>
      </c>
      <c r="AU402" s="54">
        <v>30547</v>
      </c>
      <c r="AV402" s="54">
        <v>31463</v>
      </c>
      <c r="AW402" s="54">
        <v>32407</v>
      </c>
      <c r="AX402" s="54">
        <v>33378</v>
      </c>
      <c r="AY402" s="54">
        <v>34379</v>
      </c>
      <c r="AZ402" s="54">
        <v>35410</v>
      </c>
      <c r="BA402" s="54">
        <v>36471</v>
      </c>
      <c r="BB402" s="54">
        <v>37564</v>
      </c>
      <c r="BC402" s="54">
        <v>38690</v>
      </c>
      <c r="BD402" s="54">
        <v>39850</v>
      </c>
      <c r="BE402" s="54">
        <v>41044</v>
      </c>
      <c r="BF402" s="54">
        <v>42274</v>
      </c>
      <c r="BG402" s="54">
        <v>43541</v>
      </c>
      <c r="BH402" s="54">
        <v>44846</v>
      </c>
      <c r="BI402" s="54">
        <v>46189</v>
      </c>
      <c r="BJ402" s="54">
        <v>47573</v>
      </c>
      <c r="BK402" s="54">
        <v>48997</v>
      </c>
      <c r="BL402" s="54">
        <v>50465</v>
      </c>
      <c r="BM402" s="54">
        <v>51975</v>
      </c>
      <c r="BN402" s="54">
        <v>53531</v>
      </c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</row>
    <row r="403" spans="1:106">
      <c r="A403" s="54">
        <v>41</v>
      </c>
      <c r="B403" s="54">
        <v>218</v>
      </c>
      <c r="C403" s="54">
        <v>508</v>
      </c>
      <c r="D403" s="54">
        <v>992</v>
      </c>
      <c r="E403" s="54">
        <v>2103</v>
      </c>
      <c r="F403" s="54">
        <v>3295</v>
      </c>
      <c r="G403" s="54">
        <v>4574</v>
      </c>
      <c r="H403" s="54">
        <v>5941</v>
      </c>
      <c r="I403" s="54">
        <v>7400</v>
      </c>
      <c r="J403" s="54">
        <v>8955</v>
      </c>
      <c r="K403" s="54">
        <v>10610</v>
      </c>
      <c r="L403" s="54">
        <v>10918</v>
      </c>
      <c r="M403" s="54">
        <v>11236</v>
      </c>
      <c r="N403" s="54">
        <v>11564</v>
      </c>
      <c r="O403" s="54">
        <v>11902</v>
      </c>
      <c r="P403" s="54">
        <v>12251</v>
      </c>
      <c r="Q403" s="54">
        <v>12611</v>
      </c>
      <c r="R403" s="54">
        <v>12983</v>
      </c>
      <c r="S403" s="54">
        <v>13367</v>
      </c>
      <c r="T403" s="54">
        <v>13765</v>
      </c>
      <c r="U403" s="54">
        <v>14176</v>
      </c>
      <c r="V403" s="54">
        <v>14600</v>
      </c>
      <c r="W403" s="54">
        <v>15036</v>
      </c>
      <c r="X403" s="54">
        <v>15486</v>
      </c>
      <c r="Y403" s="54">
        <v>15948</v>
      </c>
      <c r="Z403" s="54">
        <v>16425</v>
      </c>
      <c r="AA403" s="54">
        <v>16916</v>
      </c>
      <c r="AB403" s="54">
        <v>17422</v>
      </c>
      <c r="AC403" s="54">
        <v>17943</v>
      </c>
      <c r="AD403" s="54">
        <v>18480</v>
      </c>
      <c r="AE403" s="54">
        <v>19033</v>
      </c>
      <c r="AF403" s="54">
        <v>19602</v>
      </c>
      <c r="AG403" s="54">
        <v>20188</v>
      </c>
      <c r="AH403" s="54">
        <v>20792</v>
      </c>
      <c r="AI403" s="54">
        <v>21414</v>
      </c>
      <c r="AJ403" s="54">
        <v>22057</v>
      </c>
      <c r="AK403" s="54">
        <v>22718</v>
      </c>
      <c r="AL403" s="54">
        <v>23400</v>
      </c>
      <c r="AM403" s="54">
        <v>24102</v>
      </c>
      <c r="AN403" s="54">
        <v>24825</v>
      </c>
      <c r="AO403" s="54">
        <v>25569</v>
      </c>
      <c r="AP403" s="54">
        <v>26336</v>
      </c>
      <c r="AQ403" s="54">
        <v>27126</v>
      </c>
      <c r="AR403" s="54">
        <v>27939</v>
      </c>
      <c r="AS403" s="54">
        <v>28777</v>
      </c>
      <c r="AT403" s="54">
        <v>29640</v>
      </c>
      <c r="AU403" s="54">
        <v>30529</v>
      </c>
      <c r="AV403" s="54">
        <v>31445</v>
      </c>
      <c r="AW403" s="54">
        <v>32387</v>
      </c>
      <c r="AX403" s="54">
        <v>33358</v>
      </c>
      <c r="AY403" s="54">
        <v>34359</v>
      </c>
      <c r="AZ403" s="54">
        <v>35389</v>
      </c>
      <c r="BA403" s="54">
        <v>36449</v>
      </c>
      <c r="BB403" s="54">
        <v>37542</v>
      </c>
      <c r="BC403" s="54">
        <v>38667</v>
      </c>
      <c r="BD403" s="54">
        <v>39826</v>
      </c>
      <c r="BE403" s="54">
        <v>41020</v>
      </c>
      <c r="BF403" s="54">
        <v>42249</v>
      </c>
      <c r="BG403" s="54">
        <v>43514</v>
      </c>
      <c r="BH403" s="54">
        <v>44818</v>
      </c>
      <c r="BI403" s="54">
        <v>46160</v>
      </c>
      <c r="BJ403" s="54">
        <v>47543</v>
      </c>
      <c r="BK403" s="54">
        <v>48967</v>
      </c>
      <c r="BL403" s="54">
        <v>50432</v>
      </c>
      <c r="BM403" s="54">
        <v>51942</v>
      </c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</row>
    <row r="404" spans="1:106">
      <c r="A404" s="54">
        <v>42</v>
      </c>
      <c r="B404" s="54">
        <v>218</v>
      </c>
      <c r="C404" s="54">
        <v>508</v>
      </c>
      <c r="D404" s="54">
        <v>992</v>
      </c>
      <c r="E404" s="54">
        <v>2102</v>
      </c>
      <c r="F404" s="54">
        <v>3294</v>
      </c>
      <c r="G404" s="54">
        <v>4572</v>
      </c>
      <c r="H404" s="54">
        <v>5939</v>
      </c>
      <c r="I404" s="54">
        <v>7398</v>
      </c>
      <c r="J404" s="54">
        <v>8952</v>
      </c>
      <c r="K404" s="54">
        <v>10606</v>
      </c>
      <c r="L404" s="54">
        <v>10914</v>
      </c>
      <c r="M404" s="54">
        <v>11231</v>
      </c>
      <c r="N404" s="54">
        <v>11558</v>
      </c>
      <c r="O404" s="54">
        <v>11895</v>
      </c>
      <c r="P404" s="54">
        <v>12243</v>
      </c>
      <c r="Q404" s="54">
        <v>12603</v>
      </c>
      <c r="R404" s="54">
        <v>12974</v>
      </c>
      <c r="S404" s="54">
        <v>13358</v>
      </c>
      <c r="T404" s="54">
        <v>13755</v>
      </c>
      <c r="U404" s="54">
        <v>14166</v>
      </c>
      <c r="V404" s="54">
        <v>14589</v>
      </c>
      <c r="W404" s="54">
        <v>15025</v>
      </c>
      <c r="X404" s="54">
        <v>15475</v>
      </c>
      <c r="Y404" s="54">
        <v>15937</v>
      </c>
      <c r="Z404" s="54">
        <v>16414</v>
      </c>
      <c r="AA404" s="54">
        <v>16904</v>
      </c>
      <c r="AB404" s="54">
        <v>17410</v>
      </c>
      <c r="AC404" s="54">
        <v>17930</v>
      </c>
      <c r="AD404" s="54">
        <v>18467</v>
      </c>
      <c r="AE404" s="54">
        <v>19019</v>
      </c>
      <c r="AF404" s="54">
        <v>19588</v>
      </c>
      <c r="AG404" s="54">
        <v>20174</v>
      </c>
      <c r="AH404" s="54">
        <v>20777</v>
      </c>
      <c r="AI404" s="54">
        <v>21401</v>
      </c>
      <c r="AJ404" s="54">
        <v>22043</v>
      </c>
      <c r="AK404" s="54">
        <v>22704</v>
      </c>
      <c r="AL404" s="54">
        <v>23385</v>
      </c>
      <c r="AM404" s="54">
        <v>24086</v>
      </c>
      <c r="AN404" s="54">
        <v>24809</v>
      </c>
      <c r="AO404" s="54">
        <v>25553</v>
      </c>
      <c r="AP404" s="54">
        <v>26319</v>
      </c>
      <c r="AQ404" s="54">
        <v>27108</v>
      </c>
      <c r="AR404" s="54">
        <v>27921</v>
      </c>
      <c r="AS404" s="54">
        <v>28759</v>
      </c>
      <c r="AT404" s="54">
        <v>29621</v>
      </c>
      <c r="AU404" s="54">
        <v>30509</v>
      </c>
      <c r="AV404" s="54">
        <v>31424</v>
      </c>
      <c r="AW404" s="54">
        <v>32366</v>
      </c>
      <c r="AX404" s="54">
        <v>33337</v>
      </c>
      <c r="AY404" s="54">
        <v>34336</v>
      </c>
      <c r="AZ404" s="54">
        <v>35365</v>
      </c>
      <c r="BA404" s="54">
        <v>36425</v>
      </c>
      <c r="BB404" s="54">
        <v>37517</v>
      </c>
      <c r="BC404" s="54">
        <v>38642</v>
      </c>
      <c r="BD404" s="54">
        <v>39800</v>
      </c>
      <c r="BE404" s="54">
        <v>40992</v>
      </c>
      <c r="BF404" s="54">
        <v>42220</v>
      </c>
      <c r="BG404" s="54">
        <v>43485</v>
      </c>
      <c r="BH404" s="54">
        <v>44788</v>
      </c>
      <c r="BI404" s="54">
        <v>46129</v>
      </c>
      <c r="BJ404" s="54">
        <v>47510</v>
      </c>
      <c r="BK404" s="54">
        <v>48933</v>
      </c>
      <c r="BL404" s="54">
        <v>50397</v>
      </c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</row>
    <row r="405" spans="1:106">
      <c r="A405" s="54">
        <v>43</v>
      </c>
      <c r="B405" s="54">
        <v>218</v>
      </c>
      <c r="C405" s="54">
        <v>507</v>
      </c>
      <c r="D405" s="54">
        <v>991</v>
      </c>
      <c r="E405" s="54">
        <v>2101</v>
      </c>
      <c r="F405" s="54">
        <v>3293</v>
      </c>
      <c r="G405" s="54">
        <v>4571</v>
      </c>
      <c r="H405" s="54">
        <v>5937</v>
      </c>
      <c r="I405" s="54">
        <v>7395</v>
      </c>
      <c r="J405" s="54">
        <v>8949</v>
      </c>
      <c r="K405" s="54">
        <v>10602</v>
      </c>
      <c r="L405" s="54">
        <v>10909</v>
      </c>
      <c r="M405" s="54">
        <v>11225</v>
      </c>
      <c r="N405" s="54">
        <v>11551</v>
      </c>
      <c r="O405" s="54">
        <v>11888</v>
      </c>
      <c r="P405" s="54">
        <v>12235</v>
      </c>
      <c r="Q405" s="54">
        <v>12594</v>
      </c>
      <c r="R405" s="54">
        <v>12965</v>
      </c>
      <c r="S405" s="54">
        <v>13348</v>
      </c>
      <c r="T405" s="54">
        <v>13747</v>
      </c>
      <c r="U405" s="54">
        <v>14157</v>
      </c>
      <c r="V405" s="54">
        <v>14580</v>
      </c>
      <c r="W405" s="54">
        <v>15016</v>
      </c>
      <c r="X405" s="54">
        <v>15465</v>
      </c>
      <c r="Y405" s="54">
        <v>15927</v>
      </c>
      <c r="Z405" s="54">
        <v>16404</v>
      </c>
      <c r="AA405" s="54">
        <v>16894</v>
      </c>
      <c r="AB405" s="54">
        <v>17399</v>
      </c>
      <c r="AC405" s="54">
        <v>17920</v>
      </c>
      <c r="AD405" s="54">
        <v>18456</v>
      </c>
      <c r="AE405" s="54">
        <v>19008</v>
      </c>
      <c r="AF405" s="54">
        <v>19576</v>
      </c>
      <c r="AG405" s="54">
        <v>20162</v>
      </c>
      <c r="AH405" s="54">
        <v>20766</v>
      </c>
      <c r="AI405" s="54">
        <v>21389</v>
      </c>
      <c r="AJ405" s="54">
        <v>22031</v>
      </c>
      <c r="AK405" s="54">
        <v>22692</v>
      </c>
      <c r="AL405" s="54">
        <v>23372</v>
      </c>
      <c r="AM405" s="54">
        <v>24073</v>
      </c>
      <c r="AN405" s="54">
        <v>24795</v>
      </c>
      <c r="AO405" s="54">
        <v>25539</v>
      </c>
      <c r="AP405" s="54">
        <v>26305</v>
      </c>
      <c r="AQ405" s="54">
        <v>27094</v>
      </c>
      <c r="AR405" s="54">
        <v>27906</v>
      </c>
      <c r="AS405" s="54">
        <v>28743</v>
      </c>
      <c r="AT405" s="54">
        <v>29605</v>
      </c>
      <c r="AU405" s="54">
        <v>30493</v>
      </c>
      <c r="AV405" s="54">
        <v>31407</v>
      </c>
      <c r="AW405" s="54">
        <v>32349</v>
      </c>
      <c r="AX405" s="54">
        <v>33318</v>
      </c>
      <c r="AY405" s="54">
        <v>34317</v>
      </c>
      <c r="AZ405" s="54">
        <v>35346</v>
      </c>
      <c r="BA405" s="54">
        <v>36405</v>
      </c>
      <c r="BB405" s="54">
        <v>37496</v>
      </c>
      <c r="BC405" s="54">
        <v>38620</v>
      </c>
      <c r="BD405" s="54">
        <v>39777</v>
      </c>
      <c r="BE405" s="54">
        <v>40969</v>
      </c>
      <c r="BF405" s="54">
        <v>42196</v>
      </c>
      <c r="BG405" s="54">
        <v>43460</v>
      </c>
      <c r="BH405" s="54">
        <v>44762</v>
      </c>
      <c r="BI405" s="54">
        <v>46102</v>
      </c>
      <c r="BJ405" s="54">
        <v>47482</v>
      </c>
      <c r="BK405" s="54">
        <v>48903</v>
      </c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</row>
    <row r="406" spans="1:106">
      <c r="A406" s="54">
        <v>44</v>
      </c>
      <c r="B406" s="54">
        <v>218</v>
      </c>
      <c r="C406" s="54">
        <v>507</v>
      </c>
      <c r="D406" s="54">
        <v>990</v>
      </c>
      <c r="E406" s="54">
        <v>2100</v>
      </c>
      <c r="F406" s="54">
        <v>3292</v>
      </c>
      <c r="G406" s="54">
        <v>4569</v>
      </c>
      <c r="H406" s="54">
        <v>5935</v>
      </c>
      <c r="I406" s="54">
        <v>7392</v>
      </c>
      <c r="J406" s="54">
        <v>8945</v>
      </c>
      <c r="K406" s="54">
        <v>10597</v>
      </c>
      <c r="L406" s="54">
        <v>10903</v>
      </c>
      <c r="M406" s="54">
        <v>11219</v>
      </c>
      <c r="N406" s="54">
        <v>11544</v>
      </c>
      <c r="O406" s="54">
        <v>11880</v>
      </c>
      <c r="P406" s="54">
        <v>12227</v>
      </c>
      <c r="Q406" s="54">
        <v>12585</v>
      </c>
      <c r="R406" s="54">
        <v>12954</v>
      </c>
      <c r="S406" s="54">
        <v>13341</v>
      </c>
      <c r="T406" s="54">
        <v>13740</v>
      </c>
      <c r="U406" s="54">
        <v>14150</v>
      </c>
      <c r="V406" s="54">
        <v>14573</v>
      </c>
      <c r="W406" s="54">
        <v>15009</v>
      </c>
      <c r="X406" s="54">
        <v>15458</v>
      </c>
      <c r="Y406" s="54">
        <v>15920</v>
      </c>
      <c r="Z406" s="54">
        <v>16396</v>
      </c>
      <c r="AA406" s="54">
        <v>16886</v>
      </c>
      <c r="AB406" s="54">
        <v>17391</v>
      </c>
      <c r="AC406" s="54">
        <v>17911</v>
      </c>
      <c r="AD406" s="54">
        <v>18446</v>
      </c>
      <c r="AE406" s="54">
        <v>18998</v>
      </c>
      <c r="AF406" s="54">
        <v>19566</v>
      </c>
      <c r="AG406" s="54">
        <v>20153</v>
      </c>
      <c r="AH406" s="54">
        <v>20758</v>
      </c>
      <c r="AI406" s="54">
        <v>21380</v>
      </c>
      <c r="AJ406" s="54">
        <v>22022</v>
      </c>
      <c r="AK406" s="54">
        <v>22682</v>
      </c>
      <c r="AL406" s="54">
        <v>23363</v>
      </c>
      <c r="AM406" s="54">
        <v>24063</v>
      </c>
      <c r="AN406" s="54">
        <v>24785</v>
      </c>
      <c r="AO406" s="54">
        <v>25528</v>
      </c>
      <c r="AP406" s="54">
        <v>26294</v>
      </c>
      <c r="AQ406" s="54">
        <v>27082</v>
      </c>
      <c r="AR406" s="54">
        <v>27895</v>
      </c>
      <c r="AS406" s="54">
        <v>28731</v>
      </c>
      <c r="AT406" s="54">
        <v>29593</v>
      </c>
      <c r="AU406" s="54">
        <v>30480</v>
      </c>
      <c r="AV406" s="54">
        <v>31394</v>
      </c>
      <c r="AW406" s="54">
        <v>32335</v>
      </c>
      <c r="AX406" s="54">
        <v>33304</v>
      </c>
      <c r="AY406" s="54">
        <v>34302</v>
      </c>
      <c r="AZ406" s="54">
        <v>35330</v>
      </c>
      <c r="BA406" s="54">
        <v>36389</v>
      </c>
      <c r="BB406" s="54">
        <v>37480</v>
      </c>
      <c r="BC406" s="54">
        <v>38603</v>
      </c>
      <c r="BD406" s="54">
        <v>39759</v>
      </c>
      <c r="BE406" s="54">
        <v>40950</v>
      </c>
      <c r="BF406" s="54">
        <v>42177</v>
      </c>
      <c r="BG406" s="54">
        <v>43440</v>
      </c>
      <c r="BH406" s="54">
        <v>44741</v>
      </c>
      <c r="BI406" s="54">
        <v>46080</v>
      </c>
      <c r="BJ406" s="54">
        <v>47460</v>
      </c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</row>
    <row r="407" spans="1:106">
      <c r="A407" s="54">
        <v>45</v>
      </c>
      <c r="B407" s="54">
        <v>218</v>
      </c>
      <c r="C407" s="54">
        <v>507</v>
      </c>
      <c r="D407" s="54">
        <v>990</v>
      </c>
      <c r="E407" s="54">
        <v>2099</v>
      </c>
      <c r="F407" s="54">
        <v>3291</v>
      </c>
      <c r="G407" s="54">
        <v>4567</v>
      </c>
      <c r="H407" s="54">
        <v>5932</v>
      </c>
      <c r="I407" s="54">
        <v>7389</v>
      </c>
      <c r="J407" s="54">
        <v>8941</v>
      </c>
      <c r="K407" s="54">
        <v>10593</v>
      </c>
      <c r="L407" s="54">
        <v>10898</v>
      </c>
      <c r="M407" s="54">
        <v>11212</v>
      </c>
      <c r="N407" s="54">
        <v>11537</v>
      </c>
      <c r="O407" s="54">
        <v>11872</v>
      </c>
      <c r="P407" s="54">
        <v>12217</v>
      </c>
      <c r="Q407" s="54">
        <v>12574</v>
      </c>
      <c r="R407" s="54">
        <v>12950</v>
      </c>
      <c r="S407" s="54">
        <v>13336</v>
      </c>
      <c r="T407" s="54">
        <v>13735</v>
      </c>
      <c r="U407" s="54">
        <v>14145</v>
      </c>
      <c r="V407" s="54">
        <v>14568</v>
      </c>
      <c r="W407" s="54">
        <v>15004</v>
      </c>
      <c r="X407" s="54">
        <v>15452</v>
      </c>
      <c r="Y407" s="54">
        <v>15914</v>
      </c>
      <c r="Z407" s="54">
        <v>16390</v>
      </c>
      <c r="AA407" s="54">
        <v>16880</v>
      </c>
      <c r="AB407" s="54">
        <v>17384</v>
      </c>
      <c r="AC407" s="54">
        <v>17904</v>
      </c>
      <c r="AD407" s="54">
        <v>18440</v>
      </c>
      <c r="AE407" s="54">
        <v>18991</v>
      </c>
      <c r="AF407" s="54">
        <v>19561</v>
      </c>
      <c r="AG407" s="54">
        <v>20148</v>
      </c>
      <c r="AH407" s="54">
        <v>20752</v>
      </c>
      <c r="AI407" s="54">
        <v>21374</v>
      </c>
      <c r="AJ407" s="54">
        <v>22016</v>
      </c>
      <c r="AK407" s="54">
        <v>22676</v>
      </c>
      <c r="AL407" s="54">
        <v>23356</v>
      </c>
      <c r="AM407" s="54">
        <v>24057</v>
      </c>
      <c r="AN407" s="54">
        <v>24778</v>
      </c>
      <c r="AO407" s="54">
        <v>25521</v>
      </c>
      <c r="AP407" s="54">
        <v>26286</v>
      </c>
      <c r="AQ407" s="54">
        <v>27075</v>
      </c>
      <c r="AR407" s="54">
        <v>27886</v>
      </c>
      <c r="AS407" s="54">
        <v>28723</v>
      </c>
      <c r="AT407" s="54">
        <v>29584</v>
      </c>
      <c r="AU407" s="54">
        <v>30471</v>
      </c>
      <c r="AV407" s="54">
        <v>31384</v>
      </c>
      <c r="AW407" s="54">
        <v>32325</v>
      </c>
      <c r="AX407" s="54">
        <v>33294</v>
      </c>
      <c r="AY407" s="54">
        <v>34292</v>
      </c>
      <c r="AZ407" s="54">
        <v>35320</v>
      </c>
      <c r="BA407" s="54">
        <v>36378</v>
      </c>
      <c r="BB407" s="54">
        <v>37468</v>
      </c>
      <c r="BC407" s="54">
        <v>38591</v>
      </c>
      <c r="BD407" s="54">
        <v>39747</v>
      </c>
      <c r="BE407" s="54">
        <v>40937</v>
      </c>
      <c r="BF407" s="54">
        <v>42163</v>
      </c>
      <c r="BG407" s="54">
        <v>43426</v>
      </c>
      <c r="BH407" s="54">
        <v>44726</v>
      </c>
      <c r="BI407" s="54">
        <v>46065</v>
      </c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</row>
    <row r="408" spans="1:106">
      <c r="A408" s="54">
        <v>46</v>
      </c>
      <c r="B408" s="54">
        <v>218</v>
      </c>
      <c r="C408" s="54">
        <v>507</v>
      </c>
      <c r="D408" s="54">
        <v>989</v>
      </c>
      <c r="E408" s="54">
        <v>2098</v>
      </c>
      <c r="F408" s="54">
        <v>3289</v>
      </c>
      <c r="G408" s="54">
        <v>4565</v>
      </c>
      <c r="H408" s="54">
        <v>5929</v>
      </c>
      <c r="I408" s="54">
        <v>7385</v>
      </c>
      <c r="J408" s="54">
        <v>8937</v>
      </c>
      <c r="K408" s="54">
        <v>10587</v>
      </c>
      <c r="L408" s="54">
        <v>10892</v>
      </c>
      <c r="M408" s="54">
        <v>11205</v>
      </c>
      <c r="N408" s="54">
        <v>11529</v>
      </c>
      <c r="O408" s="54">
        <v>11862</v>
      </c>
      <c r="P408" s="54">
        <v>12207</v>
      </c>
      <c r="Q408" s="54">
        <v>12571</v>
      </c>
      <c r="R408" s="54">
        <v>12947</v>
      </c>
      <c r="S408" s="54">
        <v>13334</v>
      </c>
      <c r="T408" s="54">
        <v>13732</v>
      </c>
      <c r="U408" s="54">
        <v>14142</v>
      </c>
      <c r="V408" s="54">
        <v>14565</v>
      </c>
      <c r="W408" s="54">
        <v>15000</v>
      </c>
      <c r="X408" s="54">
        <v>15449</v>
      </c>
      <c r="Y408" s="54">
        <v>15910</v>
      </c>
      <c r="Z408" s="54">
        <v>16386</v>
      </c>
      <c r="AA408" s="54">
        <v>16876</v>
      </c>
      <c r="AB408" s="54">
        <v>17381</v>
      </c>
      <c r="AC408" s="54">
        <v>17900</v>
      </c>
      <c r="AD408" s="54">
        <v>18436</v>
      </c>
      <c r="AE408" s="54">
        <v>18989</v>
      </c>
      <c r="AF408" s="54">
        <v>19558</v>
      </c>
      <c r="AG408" s="54">
        <v>20145</v>
      </c>
      <c r="AH408" s="54">
        <v>20749</v>
      </c>
      <c r="AI408" s="54">
        <v>21372</v>
      </c>
      <c r="AJ408" s="54">
        <v>22013</v>
      </c>
      <c r="AK408" s="54">
        <v>22673</v>
      </c>
      <c r="AL408" s="54">
        <v>23353</v>
      </c>
      <c r="AM408" s="54">
        <v>24053</v>
      </c>
      <c r="AN408" s="54">
        <v>24775</v>
      </c>
      <c r="AO408" s="54">
        <v>25517</v>
      </c>
      <c r="AP408" s="54">
        <v>26283</v>
      </c>
      <c r="AQ408" s="54">
        <v>27071</v>
      </c>
      <c r="AR408" s="54">
        <v>27882</v>
      </c>
      <c r="AS408" s="54">
        <v>28718</v>
      </c>
      <c r="AT408" s="54">
        <v>29579</v>
      </c>
      <c r="AU408" s="54">
        <v>30466</v>
      </c>
      <c r="AV408" s="54">
        <v>31379</v>
      </c>
      <c r="AW408" s="54">
        <v>32320</v>
      </c>
      <c r="AX408" s="54">
        <v>33289</v>
      </c>
      <c r="AY408" s="54">
        <v>34286</v>
      </c>
      <c r="AZ408" s="54">
        <v>35314</v>
      </c>
      <c r="BA408" s="54">
        <v>36372</v>
      </c>
      <c r="BB408" s="54">
        <v>37462</v>
      </c>
      <c r="BC408" s="54">
        <v>38584</v>
      </c>
      <c r="BD408" s="54">
        <v>39740</v>
      </c>
      <c r="BE408" s="54">
        <v>40930</v>
      </c>
      <c r="BF408" s="54">
        <v>42156</v>
      </c>
      <c r="BG408" s="54">
        <v>43418</v>
      </c>
      <c r="BH408" s="54">
        <v>44717</v>
      </c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</row>
    <row r="409" spans="1:106">
      <c r="A409" s="54">
        <v>47</v>
      </c>
      <c r="B409" s="54">
        <v>217</v>
      </c>
      <c r="C409" s="54">
        <v>506</v>
      </c>
      <c r="D409" s="54">
        <v>989</v>
      </c>
      <c r="E409" s="54">
        <v>2097</v>
      </c>
      <c r="F409" s="54">
        <v>3288</v>
      </c>
      <c r="G409" s="54">
        <v>4563</v>
      </c>
      <c r="H409" s="54">
        <v>5926</v>
      </c>
      <c r="I409" s="54">
        <v>7382</v>
      </c>
      <c r="J409" s="54">
        <v>8932</v>
      </c>
      <c r="K409" s="54">
        <v>10582</v>
      </c>
      <c r="L409" s="54">
        <v>10885</v>
      </c>
      <c r="M409" s="54">
        <v>11198</v>
      </c>
      <c r="N409" s="54">
        <v>11520</v>
      </c>
      <c r="O409" s="54">
        <v>11852</v>
      </c>
      <c r="P409" s="54">
        <v>12206</v>
      </c>
      <c r="Q409" s="54">
        <v>12571</v>
      </c>
      <c r="R409" s="54">
        <v>12946</v>
      </c>
      <c r="S409" s="54">
        <v>13333</v>
      </c>
      <c r="T409" s="54">
        <v>13731</v>
      </c>
      <c r="U409" s="54">
        <v>14142</v>
      </c>
      <c r="V409" s="54">
        <v>14564</v>
      </c>
      <c r="W409" s="54">
        <v>14999</v>
      </c>
      <c r="X409" s="54">
        <v>15448</v>
      </c>
      <c r="Y409" s="54">
        <v>15910</v>
      </c>
      <c r="Z409" s="54">
        <v>16385</v>
      </c>
      <c r="AA409" s="54">
        <v>16875</v>
      </c>
      <c r="AB409" s="54">
        <v>17380</v>
      </c>
      <c r="AC409" s="54">
        <v>17899</v>
      </c>
      <c r="AD409" s="54">
        <v>18436</v>
      </c>
      <c r="AE409" s="54">
        <v>18989</v>
      </c>
      <c r="AF409" s="54">
        <v>19559</v>
      </c>
      <c r="AG409" s="54">
        <v>20146</v>
      </c>
      <c r="AH409" s="54">
        <v>20750</v>
      </c>
      <c r="AI409" s="54">
        <v>21372</v>
      </c>
      <c r="AJ409" s="54">
        <v>22013</v>
      </c>
      <c r="AK409" s="54">
        <v>22673</v>
      </c>
      <c r="AL409" s="54">
        <v>23353</v>
      </c>
      <c r="AM409" s="54">
        <v>24054</v>
      </c>
      <c r="AN409" s="54">
        <v>24775</v>
      </c>
      <c r="AO409" s="54">
        <v>25518</v>
      </c>
      <c r="AP409" s="54">
        <v>26283</v>
      </c>
      <c r="AQ409" s="54">
        <v>27071</v>
      </c>
      <c r="AR409" s="54">
        <v>27883</v>
      </c>
      <c r="AS409" s="54">
        <v>28719</v>
      </c>
      <c r="AT409" s="54">
        <v>29580</v>
      </c>
      <c r="AU409" s="54">
        <v>30467</v>
      </c>
      <c r="AV409" s="54">
        <v>31380</v>
      </c>
      <c r="AW409" s="54">
        <v>32320</v>
      </c>
      <c r="AX409" s="54">
        <v>33289</v>
      </c>
      <c r="AY409" s="54">
        <v>34287</v>
      </c>
      <c r="AZ409" s="54">
        <v>35314</v>
      </c>
      <c r="BA409" s="54">
        <v>36372</v>
      </c>
      <c r="BB409" s="54">
        <v>37462</v>
      </c>
      <c r="BC409" s="54">
        <v>38584</v>
      </c>
      <c r="BD409" s="54">
        <v>39739</v>
      </c>
      <c r="BE409" s="54">
        <v>40929</v>
      </c>
      <c r="BF409" s="54">
        <v>42154</v>
      </c>
      <c r="BG409" s="54">
        <v>43416</v>
      </c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</row>
    <row r="410" spans="1:106">
      <c r="A410" s="54">
        <v>48</v>
      </c>
      <c r="B410" s="54">
        <v>217</v>
      </c>
      <c r="C410" s="54">
        <v>506</v>
      </c>
      <c r="D410" s="54">
        <v>988</v>
      </c>
      <c r="E410" s="54">
        <v>2096</v>
      </c>
      <c r="F410" s="54">
        <v>3286</v>
      </c>
      <c r="G410" s="54">
        <v>4560</v>
      </c>
      <c r="H410" s="54">
        <v>5923</v>
      </c>
      <c r="I410" s="54">
        <v>7378</v>
      </c>
      <c r="J410" s="54">
        <v>8927</v>
      </c>
      <c r="K410" s="54">
        <v>10576</v>
      </c>
      <c r="L410" s="54">
        <v>10878</v>
      </c>
      <c r="M410" s="54">
        <v>11189</v>
      </c>
      <c r="N410" s="54">
        <v>11510</v>
      </c>
      <c r="O410" s="54">
        <v>11852</v>
      </c>
      <c r="P410" s="54">
        <v>12206</v>
      </c>
      <c r="Q410" s="54">
        <v>12570</v>
      </c>
      <c r="R410" s="54">
        <v>12946</v>
      </c>
      <c r="S410" s="54">
        <v>13333</v>
      </c>
      <c r="T410" s="54">
        <v>13731</v>
      </c>
      <c r="U410" s="54">
        <v>14141</v>
      </c>
      <c r="V410" s="54">
        <v>14564</v>
      </c>
      <c r="W410" s="54">
        <v>14999</v>
      </c>
      <c r="X410" s="54">
        <v>15447</v>
      </c>
      <c r="Y410" s="54">
        <v>15909</v>
      </c>
      <c r="Z410" s="54">
        <v>16385</v>
      </c>
      <c r="AA410" s="54">
        <v>16875</v>
      </c>
      <c r="AB410" s="54">
        <v>17379</v>
      </c>
      <c r="AC410" s="54">
        <v>17901</v>
      </c>
      <c r="AD410" s="54">
        <v>18437</v>
      </c>
      <c r="AE410" s="54">
        <v>18991</v>
      </c>
      <c r="AF410" s="54">
        <v>19560</v>
      </c>
      <c r="AG410" s="54">
        <v>20147</v>
      </c>
      <c r="AH410" s="54">
        <v>20751</v>
      </c>
      <c r="AI410" s="54">
        <v>21373</v>
      </c>
      <c r="AJ410" s="54">
        <v>22015</v>
      </c>
      <c r="AK410" s="54">
        <v>22675</v>
      </c>
      <c r="AL410" s="54">
        <v>23355</v>
      </c>
      <c r="AM410" s="54">
        <v>24055</v>
      </c>
      <c r="AN410" s="54">
        <v>24776</v>
      </c>
      <c r="AO410" s="54">
        <v>25519</v>
      </c>
      <c r="AP410" s="54">
        <v>26285</v>
      </c>
      <c r="AQ410" s="54">
        <v>27073</v>
      </c>
      <c r="AR410" s="54">
        <v>27884</v>
      </c>
      <c r="AS410" s="54">
        <v>28720</v>
      </c>
      <c r="AT410" s="54">
        <v>29581</v>
      </c>
      <c r="AU410" s="54">
        <v>30468</v>
      </c>
      <c r="AV410" s="54">
        <v>31381</v>
      </c>
      <c r="AW410" s="54">
        <v>32322</v>
      </c>
      <c r="AX410" s="54">
        <v>33290</v>
      </c>
      <c r="AY410" s="54">
        <v>34288</v>
      </c>
      <c r="AZ410" s="54">
        <v>35315</v>
      </c>
      <c r="BA410" s="54">
        <v>36373</v>
      </c>
      <c r="BB410" s="54">
        <v>37462</v>
      </c>
      <c r="BC410" s="54">
        <v>38584</v>
      </c>
      <c r="BD410" s="54">
        <v>39740</v>
      </c>
      <c r="BE410" s="54">
        <v>40929</v>
      </c>
      <c r="BF410" s="54">
        <v>42155</v>
      </c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</row>
    <row r="411" spans="1:106">
      <c r="A411" s="54">
        <v>49</v>
      </c>
      <c r="B411" s="54">
        <v>217</v>
      </c>
      <c r="C411" s="54">
        <v>505</v>
      </c>
      <c r="D411" s="54">
        <v>987</v>
      </c>
      <c r="E411" s="54">
        <v>2095</v>
      </c>
      <c r="F411" s="54">
        <v>3284</v>
      </c>
      <c r="G411" s="54">
        <v>4558</v>
      </c>
      <c r="H411" s="54">
        <v>5920</v>
      </c>
      <c r="I411" s="54">
        <v>7374</v>
      </c>
      <c r="J411" s="54">
        <v>8922</v>
      </c>
      <c r="K411" s="54">
        <v>10570</v>
      </c>
      <c r="L411" s="54">
        <v>10870</v>
      </c>
      <c r="M411" s="54">
        <v>11180</v>
      </c>
      <c r="N411" s="54">
        <v>11510</v>
      </c>
      <c r="O411" s="54">
        <v>11852</v>
      </c>
      <c r="P411" s="54">
        <v>12206</v>
      </c>
      <c r="Q411" s="54">
        <v>12570</v>
      </c>
      <c r="R411" s="54">
        <v>12946</v>
      </c>
      <c r="S411" s="54">
        <v>13332</v>
      </c>
      <c r="T411" s="54">
        <v>13731</v>
      </c>
      <c r="U411" s="54">
        <v>14141</v>
      </c>
      <c r="V411" s="54">
        <v>14564</v>
      </c>
      <c r="W411" s="54">
        <v>14999</v>
      </c>
      <c r="X411" s="54">
        <v>15447</v>
      </c>
      <c r="Y411" s="54">
        <v>15909</v>
      </c>
      <c r="Z411" s="54">
        <v>16385</v>
      </c>
      <c r="AA411" s="54">
        <v>16874</v>
      </c>
      <c r="AB411" s="54">
        <v>17381</v>
      </c>
      <c r="AC411" s="54">
        <v>17902</v>
      </c>
      <c r="AD411" s="54">
        <v>18439</v>
      </c>
      <c r="AE411" s="54">
        <v>18992</v>
      </c>
      <c r="AF411" s="54">
        <v>19562</v>
      </c>
      <c r="AG411" s="54">
        <v>20148</v>
      </c>
      <c r="AH411" s="54">
        <v>20753</v>
      </c>
      <c r="AI411" s="54">
        <v>21375</v>
      </c>
      <c r="AJ411" s="54">
        <v>22016</v>
      </c>
      <c r="AK411" s="54">
        <v>22676</v>
      </c>
      <c r="AL411" s="54">
        <v>23356</v>
      </c>
      <c r="AM411" s="54">
        <v>24057</v>
      </c>
      <c r="AN411" s="54">
        <v>24778</v>
      </c>
      <c r="AO411" s="54">
        <v>25521</v>
      </c>
      <c r="AP411" s="54">
        <v>26286</v>
      </c>
      <c r="AQ411" s="54">
        <v>27074</v>
      </c>
      <c r="AR411" s="54">
        <v>27886</v>
      </c>
      <c r="AS411" s="54">
        <v>28722</v>
      </c>
      <c r="AT411" s="54">
        <v>29583</v>
      </c>
      <c r="AU411" s="54">
        <v>30470</v>
      </c>
      <c r="AV411" s="54">
        <v>31383</v>
      </c>
      <c r="AW411" s="54">
        <v>32323</v>
      </c>
      <c r="AX411" s="54">
        <v>33292</v>
      </c>
      <c r="AY411" s="54">
        <v>34289</v>
      </c>
      <c r="AZ411" s="54">
        <v>35316</v>
      </c>
      <c r="BA411" s="54">
        <v>36374</v>
      </c>
      <c r="BB411" s="54">
        <v>37464</v>
      </c>
      <c r="BC411" s="54">
        <v>38585</v>
      </c>
      <c r="BD411" s="54">
        <v>39741</v>
      </c>
      <c r="BE411" s="54">
        <v>40930</v>
      </c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</row>
    <row r="412" spans="1:106">
      <c r="A412" s="54">
        <v>50</v>
      </c>
      <c r="B412" s="54">
        <v>217</v>
      </c>
      <c r="C412" s="54">
        <v>505</v>
      </c>
      <c r="D412" s="54">
        <v>986</v>
      </c>
      <c r="E412" s="54">
        <v>2093</v>
      </c>
      <c r="F412" s="54">
        <v>3282</v>
      </c>
      <c r="G412" s="54">
        <v>4555</v>
      </c>
      <c r="H412" s="54">
        <v>5917</v>
      </c>
      <c r="I412" s="54">
        <v>7369</v>
      </c>
      <c r="J412" s="54">
        <v>8917</v>
      </c>
      <c r="K412" s="54">
        <v>10563</v>
      </c>
      <c r="L412" s="54">
        <v>10862</v>
      </c>
      <c r="M412" s="54">
        <v>11180</v>
      </c>
      <c r="N412" s="54">
        <v>11510</v>
      </c>
      <c r="O412" s="54">
        <v>11852</v>
      </c>
      <c r="P412" s="54">
        <v>12206</v>
      </c>
      <c r="Q412" s="54">
        <v>12570</v>
      </c>
      <c r="R412" s="54">
        <v>12946</v>
      </c>
      <c r="S412" s="54">
        <v>13332</v>
      </c>
      <c r="T412" s="54">
        <v>13731</v>
      </c>
      <c r="U412" s="54">
        <v>14141</v>
      </c>
      <c r="V412" s="54">
        <v>14564</v>
      </c>
      <c r="W412" s="54">
        <v>14999</v>
      </c>
      <c r="X412" s="54">
        <v>15447</v>
      </c>
      <c r="Y412" s="54">
        <v>15909</v>
      </c>
      <c r="Z412" s="54">
        <v>16384</v>
      </c>
      <c r="AA412" s="54">
        <v>16876</v>
      </c>
      <c r="AB412" s="54">
        <v>17382</v>
      </c>
      <c r="AC412" s="54">
        <v>17903</v>
      </c>
      <c r="AD412" s="54">
        <v>18440</v>
      </c>
      <c r="AE412" s="54">
        <v>18994</v>
      </c>
      <c r="AF412" s="54">
        <v>19563</v>
      </c>
      <c r="AG412" s="54">
        <v>20150</v>
      </c>
      <c r="AH412" s="54">
        <v>20754</v>
      </c>
      <c r="AI412" s="54">
        <v>21377</v>
      </c>
      <c r="AJ412" s="54">
        <v>22018</v>
      </c>
      <c r="AK412" s="54">
        <v>22678</v>
      </c>
      <c r="AL412" s="54">
        <v>23358</v>
      </c>
      <c r="AM412" s="54">
        <v>24059</v>
      </c>
      <c r="AN412" s="54">
        <v>24780</v>
      </c>
      <c r="AO412" s="54">
        <v>25523</v>
      </c>
      <c r="AP412" s="54">
        <v>26288</v>
      </c>
      <c r="AQ412" s="54">
        <v>27076</v>
      </c>
      <c r="AR412" s="54">
        <v>27888</v>
      </c>
      <c r="AS412" s="54">
        <v>28724</v>
      </c>
      <c r="AT412" s="54">
        <v>29585</v>
      </c>
      <c r="AU412" s="54">
        <v>30471</v>
      </c>
      <c r="AV412" s="54">
        <v>31385</v>
      </c>
      <c r="AW412" s="54">
        <v>32325</v>
      </c>
      <c r="AX412" s="54">
        <v>33294</v>
      </c>
      <c r="AY412" s="54">
        <v>34291</v>
      </c>
      <c r="AZ412" s="54">
        <v>35318</v>
      </c>
      <c r="BA412" s="54">
        <v>36376</v>
      </c>
      <c r="BB412" s="54">
        <v>37465</v>
      </c>
      <c r="BC412" s="54">
        <v>38587</v>
      </c>
      <c r="BD412" s="54">
        <v>39742</v>
      </c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</row>
    <row r="413" spans="1:106">
      <c r="A413" s="54">
        <v>51</v>
      </c>
      <c r="B413" s="54">
        <v>217</v>
      </c>
      <c r="C413" s="54">
        <v>505</v>
      </c>
      <c r="D413" s="54">
        <v>985</v>
      </c>
      <c r="E413" s="54">
        <v>2092</v>
      </c>
      <c r="F413" s="54">
        <v>3280</v>
      </c>
      <c r="G413" s="54">
        <v>4553</v>
      </c>
      <c r="H413" s="54">
        <v>5913</v>
      </c>
      <c r="I413" s="54">
        <v>7365</v>
      </c>
      <c r="J413" s="54">
        <v>8911</v>
      </c>
      <c r="K413" s="54">
        <v>10555</v>
      </c>
      <c r="L413" s="54">
        <v>10863</v>
      </c>
      <c r="M413" s="54">
        <v>11181</v>
      </c>
      <c r="N413" s="54">
        <v>11510</v>
      </c>
      <c r="O413" s="54">
        <v>11852</v>
      </c>
      <c r="P413" s="54">
        <v>12206</v>
      </c>
      <c r="Q413" s="54">
        <v>12570</v>
      </c>
      <c r="R413" s="54">
        <v>12946</v>
      </c>
      <c r="S413" s="54">
        <v>13332</v>
      </c>
      <c r="T413" s="54">
        <v>13731</v>
      </c>
      <c r="U413" s="54">
        <v>14141</v>
      </c>
      <c r="V413" s="54">
        <v>14563</v>
      </c>
      <c r="W413" s="54">
        <v>14999</v>
      </c>
      <c r="X413" s="54">
        <v>15447</v>
      </c>
      <c r="Y413" s="54">
        <v>15909</v>
      </c>
      <c r="Z413" s="54">
        <v>16386</v>
      </c>
      <c r="AA413" s="54">
        <v>16877</v>
      </c>
      <c r="AB413" s="54">
        <v>17384</v>
      </c>
      <c r="AC413" s="54">
        <v>17905</v>
      </c>
      <c r="AD413" s="54">
        <v>18442</v>
      </c>
      <c r="AE413" s="54">
        <v>18995</v>
      </c>
      <c r="AF413" s="54">
        <v>19565</v>
      </c>
      <c r="AG413" s="54">
        <v>20152</v>
      </c>
      <c r="AH413" s="54">
        <v>20756</v>
      </c>
      <c r="AI413" s="54">
        <v>21379</v>
      </c>
      <c r="AJ413" s="54">
        <v>22020</v>
      </c>
      <c r="AK413" s="54">
        <v>22680</v>
      </c>
      <c r="AL413" s="54">
        <v>23360</v>
      </c>
      <c r="AM413" s="54">
        <v>24061</v>
      </c>
      <c r="AN413" s="54">
        <v>24782</v>
      </c>
      <c r="AO413" s="54">
        <v>25525</v>
      </c>
      <c r="AP413" s="54">
        <v>26290</v>
      </c>
      <c r="AQ413" s="54">
        <v>27078</v>
      </c>
      <c r="AR413" s="54">
        <v>27890</v>
      </c>
      <c r="AS413" s="54">
        <v>28726</v>
      </c>
      <c r="AT413" s="54">
        <v>29587</v>
      </c>
      <c r="AU413" s="54">
        <v>30473</v>
      </c>
      <c r="AV413" s="54">
        <v>31386</v>
      </c>
      <c r="AW413" s="54">
        <v>32327</v>
      </c>
      <c r="AX413" s="54">
        <v>33295</v>
      </c>
      <c r="AY413" s="54">
        <v>34293</v>
      </c>
      <c r="AZ413" s="54">
        <v>35320</v>
      </c>
      <c r="BA413" s="54">
        <v>36377</v>
      </c>
      <c r="BB413" s="54">
        <v>37466</v>
      </c>
      <c r="BC413" s="54">
        <v>38588</v>
      </c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</row>
    <row r="414" spans="1:106">
      <c r="A414" s="54">
        <v>52</v>
      </c>
      <c r="B414" s="54">
        <v>217</v>
      </c>
      <c r="C414" s="54">
        <v>504</v>
      </c>
      <c r="D414" s="54">
        <v>984</v>
      </c>
      <c r="E414" s="54">
        <v>2090</v>
      </c>
      <c r="F414" s="54">
        <v>3278</v>
      </c>
      <c r="G414" s="54">
        <v>4550</v>
      </c>
      <c r="H414" s="54">
        <v>5909</v>
      </c>
      <c r="I414" s="54">
        <v>7359</v>
      </c>
      <c r="J414" s="54">
        <v>8904</v>
      </c>
      <c r="K414" s="54">
        <v>10557</v>
      </c>
      <c r="L414" s="54">
        <v>10864</v>
      </c>
      <c r="M414" s="54">
        <v>11182</v>
      </c>
      <c r="N414" s="54">
        <v>11511</v>
      </c>
      <c r="O414" s="54">
        <v>11851</v>
      </c>
      <c r="P414" s="54">
        <v>12205</v>
      </c>
      <c r="Q414" s="54">
        <v>12570</v>
      </c>
      <c r="R414" s="54">
        <v>12945</v>
      </c>
      <c r="S414" s="54">
        <v>13332</v>
      </c>
      <c r="T414" s="54">
        <v>13730</v>
      </c>
      <c r="U414" s="54">
        <v>14141</v>
      </c>
      <c r="V414" s="54">
        <v>14563</v>
      </c>
      <c r="W414" s="54">
        <v>14998</v>
      </c>
      <c r="X414" s="54">
        <v>15447</v>
      </c>
      <c r="Y414" s="54">
        <v>15910</v>
      </c>
      <c r="Z414" s="54">
        <v>16387</v>
      </c>
      <c r="AA414" s="54">
        <v>16879</v>
      </c>
      <c r="AB414" s="54">
        <v>17385</v>
      </c>
      <c r="AC414" s="54">
        <v>17907</v>
      </c>
      <c r="AD414" s="54">
        <v>18444</v>
      </c>
      <c r="AE414" s="54">
        <v>18997</v>
      </c>
      <c r="AF414" s="54">
        <v>19567</v>
      </c>
      <c r="AG414" s="54">
        <v>20153</v>
      </c>
      <c r="AH414" s="54">
        <v>20758</v>
      </c>
      <c r="AI414" s="54">
        <v>21380</v>
      </c>
      <c r="AJ414" s="54">
        <v>22021</v>
      </c>
      <c r="AK414" s="54">
        <v>22682</v>
      </c>
      <c r="AL414" s="54">
        <v>23362</v>
      </c>
      <c r="AM414" s="54">
        <v>24062</v>
      </c>
      <c r="AN414" s="54">
        <v>24784</v>
      </c>
      <c r="AO414" s="54">
        <v>25527</v>
      </c>
      <c r="AP414" s="54">
        <v>26292</v>
      </c>
      <c r="AQ414" s="54">
        <v>27080</v>
      </c>
      <c r="AR414" s="54">
        <v>27892</v>
      </c>
      <c r="AS414" s="54">
        <v>28727</v>
      </c>
      <c r="AT414" s="54">
        <v>29588</v>
      </c>
      <c r="AU414" s="54">
        <v>30475</v>
      </c>
      <c r="AV414" s="54">
        <v>31388</v>
      </c>
      <c r="AW414" s="54">
        <v>32328</v>
      </c>
      <c r="AX414" s="54">
        <v>33297</v>
      </c>
      <c r="AY414" s="54">
        <v>34294</v>
      </c>
      <c r="AZ414" s="54">
        <v>35321</v>
      </c>
      <c r="BA414" s="54">
        <v>36378</v>
      </c>
      <c r="BB414" s="54">
        <v>37467</v>
      </c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</row>
    <row r="415" spans="1:106">
      <c r="A415" s="54">
        <v>53</v>
      </c>
      <c r="B415" s="54">
        <v>217</v>
      </c>
      <c r="C415" s="54">
        <v>504</v>
      </c>
      <c r="D415" s="54">
        <v>983</v>
      </c>
      <c r="E415" s="54">
        <v>2089</v>
      </c>
      <c r="F415" s="54">
        <v>3275</v>
      </c>
      <c r="G415" s="54">
        <v>4546</v>
      </c>
      <c r="H415" s="54">
        <v>5905</v>
      </c>
      <c r="I415" s="54">
        <v>7353</v>
      </c>
      <c r="J415" s="54">
        <v>8906</v>
      </c>
      <c r="K415" s="54">
        <v>10558</v>
      </c>
      <c r="L415" s="54">
        <v>10864</v>
      </c>
      <c r="M415" s="54">
        <v>11181</v>
      </c>
      <c r="N415" s="54">
        <v>11509</v>
      </c>
      <c r="O415" s="54">
        <v>11850</v>
      </c>
      <c r="P415" s="54">
        <v>12204</v>
      </c>
      <c r="Q415" s="54">
        <v>12568</v>
      </c>
      <c r="R415" s="54">
        <v>12943</v>
      </c>
      <c r="S415" s="54">
        <v>13330</v>
      </c>
      <c r="T415" s="54">
        <v>13728</v>
      </c>
      <c r="U415" s="54">
        <v>14139</v>
      </c>
      <c r="V415" s="54">
        <v>14561</v>
      </c>
      <c r="W415" s="54">
        <v>14996</v>
      </c>
      <c r="X415" s="54">
        <v>15446</v>
      </c>
      <c r="Y415" s="54">
        <v>15909</v>
      </c>
      <c r="Z415" s="54">
        <v>16387</v>
      </c>
      <c r="AA415" s="54">
        <v>16878</v>
      </c>
      <c r="AB415" s="54">
        <v>17384</v>
      </c>
      <c r="AC415" s="54">
        <v>17906</v>
      </c>
      <c r="AD415" s="54">
        <v>18443</v>
      </c>
      <c r="AE415" s="54">
        <v>18996</v>
      </c>
      <c r="AF415" s="54">
        <v>19566</v>
      </c>
      <c r="AG415" s="54">
        <v>20152</v>
      </c>
      <c r="AH415" s="54">
        <v>20757</v>
      </c>
      <c r="AI415" s="54">
        <v>21379</v>
      </c>
      <c r="AJ415" s="54">
        <v>22020</v>
      </c>
      <c r="AK415" s="54">
        <v>22680</v>
      </c>
      <c r="AL415" s="54">
        <v>23360</v>
      </c>
      <c r="AM415" s="54">
        <v>24061</v>
      </c>
      <c r="AN415" s="54">
        <v>24782</v>
      </c>
      <c r="AO415" s="54">
        <v>25525</v>
      </c>
      <c r="AP415" s="54">
        <v>26290</v>
      </c>
      <c r="AQ415" s="54">
        <v>27078</v>
      </c>
      <c r="AR415" s="54">
        <v>27890</v>
      </c>
      <c r="AS415" s="54">
        <v>28725</v>
      </c>
      <c r="AT415" s="54">
        <v>29586</v>
      </c>
      <c r="AU415" s="54">
        <v>30473</v>
      </c>
      <c r="AV415" s="54">
        <v>31385</v>
      </c>
      <c r="AW415" s="54">
        <v>32326</v>
      </c>
      <c r="AX415" s="54">
        <v>33294</v>
      </c>
      <c r="AY415" s="54">
        <v>34291</v>
      </c>
      <c r="AZ415" s="54">
        <v>35317</v>
      </c>
      <c r="BA415" s="54">
        <v>36374</v>
      </c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</row>
    <row r="416" spans="1:106">
      <c r="A416" s="54">
        <v>54</v>
      </c>
      <c r="B416" s="54">
        <v>217</v>
      </c>
      <c r="C416" s="54">
        <v>503</v>
      </c>
      <c r="D416" s="54">
        <v>982</v>
      </c>
      <c r="E416" s="54">
        <v>2087</v>
      </c>
      <c r="F416" s="54">
        <v>3273</v>
      </c>
      <c r="G416" s="54">
        <v>4543</v>
      </c>
      <c r="H416" s="54">
        <v>5900</v>
      </c>
      <c r="I416" s="54">
        <v>7355</v>
      </c>
      <c r="J416" s="54">
        <v>8906</v>
      </c>
      <c r="K416" s="54">
        <v>10558</v>
      </c>
      <c r="L416" s="54">
        <v>10863</v>
      </c>
      <c r="M416" s="54">
        <v>11179</v>
      </c>
      <c r="N416" s="54">
        <v>11506</v>
      </c>
      <c r="O416" s="54">
        <v>11846</v>
      </c>
      <c r="P416" s="54">
        <v>12200</v>
      </c>
      <c r="Q416" s="54">
        <v>12564</v>
      </c>
      <c r="R416" s="54">
        <v>12939</v>
      </c>
      <c r="S416" s="54">
        <v>13326</v>
      </c>
      <c r="T416" s="54">
        <v>13724</v>
      </c>
      <c r="U416" s="54">
        <v>14134</v>
      </c>
      <c r="V416" s="54">
        <v>14557</v>
      </c>
      <c r="W416" s="54">
        <v>14993</v>
      </c>
      <c r="X416" s="54">
        <v>15443</v>
      </c>
      <c r="Y416" s="54">
        <v>15906</v>
      </c>
      <c r="Z416" s="54">
        <v>16383</v>
      </c>
      <c r="AA416" s="54">
        <v>16875</v>
      </c>
      <c r="AB416" s="54">
        <v>17381</v>
      </c>
      <c r="AC416" s="54">
        <v>17902</v>
      </c>
      <c r="AD416" s="54">
        <v>18439</v>
      </c>
      <c r="AE416" s="54">
        <v>18992</v>
      </c>
      <c r="AF416" s="54">
        <v>19562</v>
      </c>
      <c r="AG416" s="54">
        <v>20148</v>
      </c>
      <c r="AH416" s="54">
        <v>20752</v>
      </c>
      <c r="AI416" s="54">
        <v>21375</v>
      </c>
      <c r="AJ416" s="54">
        <v>22015</v>
      </c>
      <c r="AK416" s="54">
        <v>22676</v>
      </c>
      <c r="AL416" s="54">
        <v>23355</v>
      </c>
      <c r="AM416" s="54">
        <v>24056</v>
      </c>
      <c r="AN416" s="54">
        <v>24777</v>
      </c>
      <c r="AO416" s="54">
        <v>25519</v>
      </c>
      <c r="AP416" s="54">
        <v>26284</v>
      </c>
      <c r="AQ416" s="54">
        <v>27072</v>
      </c>
      <c r="AR416" s="54">
        <v>27883</v>
      </c>
      <c r="AS416" s="54">
        <v>28719</v>
      </c>
      <c r="AT416" s="54">
        <v>29579</v>
      </c>
      <c r="AU416" s="54">
        <v>30465</v>
      </c>
      <c r="AV416" s="54">
        <v>31378</v>
      </c>
      <c r="AW416" s="54">
        <v>32318</v>
      </c>
      <c r="AX416" s="54">
        <v>33285</v>
      </c>
      <c r="AY416" s="54">
        <v>34282</v>
      </c>
      <c r="AZ416" s="54">
        <v>35308</v>
      </c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</row>
    <row r="417" spans="1:106">
      <c r="A417" s="54">
        <v>55</v>
      </c>
      <c r="B417" s="54">
        <v>217</v>
      </c>
      <c r="C417" s="54">
        <v>503</v>
      </c>
      <c r="D417" s="54">
        <v>981</v>
      </c>
      <c r="E417" s="54">
        <v>2085</v>
      </c>
      <c r="F417" s="54">
        <v>3270</v>
      </c>
      <c r="G417" s="54">
        <v>4539</v>
      </c>
      <c r="H417" s="54">
        <v>5901</v>
      </c>
      <c r="I417" s="54">
        <v>7355</v>
      </c>
      <c r="J417" s="54">
        <v>8906</v>
      </c>
      <c r="K417" s="54">
        <v>10556</v>
      </c>
      <c r="L417" s="54">
        <v>10860</v>
      </c>
      <c r="M417" s="54">
        <v>11175</v>
      </c>
      <c r="N417" s="54">
        <v>11501</v>
      </c>
      <c r="O417" s="54">
        <v>11840</v>
      </c>
      <c r="P417" s="54">
        <v>12194</v>
      </c>
      <c r="Q417" s="54">
        <v>12558</v>
      </c>
      <c r="R417" s="54">
        <v>12933</v>
      </c>
      <c r="S417" s="54">
        <v>13319</v>
      </c>
      <c r="T417" s="54">
        <v>13717</v>
      </c>
      <c r="U417" s="54">
        <v>14127</v>
      </c>
      <c r="V417" s="54">
        <v>14551</v>
      </c>
      <c r="W417" s="54">
        <v>14987</v>
      </c>
      <c r="X417" s="54">
        <v>15437</v>
      </c>
      <c r="Y417" s="54">
        <v>15900</v>
      </c>
      <c r="Z417" s="54">
        <v>16377</v>
      </c>
      <c r="AA417" s="54">
        <v>16868</v>
      </c>
      <c r="AB417" s="54">
        <v>17374</v>
      </c>
      <c r="AC417" s="54">
        <v>17895</v>
      </c>
      <c r="AD417" s="54">
        <v>18432</v>
      </c>
      <c r="AE417" s="54">
        <v>18984</v>
      </c>
      <c r="AF417" s="54">
        <v>19554</v>
      </c>
      <c r="AG417" s="54">
        <v>20140</v>
      </c>
      <c r="AH417" s="54">
        <v>20744</v>
      </c>
      <c r="AI417" s="54">
        <v>21366</v>
      </c>
      <c r="AJ417" s="54">
        <v>22007</v>
      </c>
      <c r="AK417" s="54">
        <v>22666</v>
      </c>
      <c r="AL417" s="54">
        <v>23346</v>
      </c>
      <c r="AM417" s="54">
        <v>24046</v>
      </c>
      <c r="AN417" s="54">
        <v>24766</v>
      </c>
      <c r="AO417" s="54">
        <v>25509</v>
      </c>
      <c r="AP417" s="54">
        <v>26273</v>
      </c>
      <c r="AQ417" s="54">
        <v>27061</v>
      </c>
      <c r="AR417" s="54">
        <v>27871</v>
      </c>
      <c r="AS417" s="54">
        <v>28706</v>
      </c>
      <c r="AT417" s="54">
        <v>29566</v>
      </c>
      <c r="AU417" s="54">
        <v>30452</v>
      </c>
      <c r="AV417" s="54">
        <v>31364</v>
      </c>
      <c r="AW417" s="54">
        <v>32303</v>
      </c>
      <c r="AX417" s="54">
        <v>33270</v>
      </c>
      <c r="AY417" s="54">
        <v>34266</v>
      </c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</row>
    <row r="418" spans="1:106">
      <c r="A418" s="54">
        <v>56</v>
      </c>
      <c r="B418" s="54">
        <v>216</v>
      </c>
      <c r="C418" s="54">
        <v>502</v>
      </c>
      <c r="D418" s="54">
        <v>980</v>
      </c>
      <c r="E418" s="54">
        <v>2083</v>
      </c>
      <c r="F418" s="54">
        <v>3267</v>
      </c>
      <c r="G418" s="54">
        <v>4540</v>
      </c>
      <c r="H418" s="54">
        <v>5901</v>
      </c>
      <c r="I418" s="54">
        <v>7355</v>
      </c>
      <c r="J418" s="54">
        <v>8904</v>
      </c>
      <c r="K418" s="54">
        <v>10553</v>
      </c>
      <c r="L418" s="54">
        <v>10855</v>
      </c>
      <c r="M418" s="54">
        <v>11168</v>
      </c>
      <c r="N418" s="54">
        <v>11493</v>
      </c>
      <c r="O418" s="54">
        <v>11831</v>
      </c>
      <c r="P418" s="54">
        <v>12185</v>
      </c>
      <c r="Q418" s="54">
        <v>12549</v>
      </c>
      <c r="R418" s="54">
        <v>12923</v>
      </c>
      <c r="S418" s="54">
        <v>13309</v>
      </c>
      <c r="T418" s="54">
        <v>13707</v>
      </c>
      <c r="U418" s="54">
        <v>14118</v>
      </c>
      <c r="V418" s="54">
        <v>14542</v>
      </c>
      <c r="W418" s="54">
        <v>14978</v>
      </c>
      <c r="X418" s="54">
        <v>15427</v>
      </c>
      <c r="Y418" s="54">
        <v>15890</v>
      </c>
      <c r="Z418" s="54">
        <v>16366</v>
      </c>
      <c r="AA418" s="54">
        <v>16857</v>
      </c>
      <c r="AB418" s="54">
        <v>17363</v>
      </c>
      <c r="AC418" s="54">
        <v>17884</v>
      </c>
      <c r="AD418" s="54">
        <v>18420</v>
      </c>
      <c r="AE418" s="54">
        <v>18972</v>
      </c>
      <c r="AF418" s="54">
        <v>19541</v>
      </c>
      <c r="AG418" s="54">
        <v>20127</v>
      </c>
      <c r="AH418" s="54">
        <v>20731</v>
      </c>
      <c r="AI418" s="54">
        <v>21352</v>
      </c>
      <c r="AJ418" s="54">
        <v>21992</v>
      </c>
      <c r="AK418" s="54">
        <v>22652</v>
      </c>
      <c r="AL418" s="54">
        <v>23331</v>
      </c>
      <c r="AM418" s="54">
        <v>24030</v>
      </c>
      <c r="AN418" s="54">
        <v>24750</v>
      </c>
      <c r="AO418" s="54">
        <v>25492</v>
      </c>
      <c r="AP418" s="54">
        <v>26256</v>
      </c>
      <c r="AQ418" s="54">
        <v>27043</v>
      </c>
      <c r="AR418" s="54">
        <v>27853</v>
      </c>
      <c r="AS418" s="54">
        <v>28687</v>
      </c>
      <c r="AT418" s="54">
        <v>29547</v>
      </c>
      <c r="AU418" s="54">
        <v>30431</v>
      </c>
      <c r="AV418" s="54">
        <v>31343</v>
      </c>
      <c r="AW418" s="54">
        <v>32281</v>
      </c>
      <c r="AX418" s="54">
        <v>33247</v>
      </c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</row>
    <row r="419" spans="1:106">
      <c r="A419" s="54">
        <v>57</v>
      </c>
      <c r="B419" s="54">
        <v>216</v>
      </c>
      <c r="C419" s="54">
        <v>502</v>
      </c>
      <c r="D419" s="54">
        <v>978</v>
      </c>
      <c r="E419" s="54">
        <v>2081</v>
      </c>
      <c r="F419" s="54">
        <v>3268</v>
      </c>
      <c r="G419" s="54">
        <v>4540</v>
      </c>
      <c r="H419" s="54">
        <v>5900</v>
      </c>
      <c r="I419" s="54">
        <v>7352</v>
      </c>
      <c r="J419" s="54">
        <v>8900</v>
      </c>
      <c r="K419" s="54">
        <v>10547</v>
      </c>
      <c r="L419" s="54">
        <v>10848</v>
      </c>
      <c r="M419" s="54">
        <v>11159</v>
      </c>
      <c r="N419" s="54">
        <v>11482</v>
      </c>
      <c r="O419" s="54">
        <v>11819</v>
      </c>
      <c r="P419" s="54">
        <v>12172</v>
      </c>
      <c r="Q419" s="54">
        <v>12535</v>
      </c>
      <c r="R419" s="54">
        <v>12910</v>
      </c>
      <c r="S419" s="54">
        <v>13295</v>
      </c>
      <c r="T419" s="54">
        <v>13694</v>
      </c>
      <c r="U419" s="54">
        <v>14105</v>
      </c>
      <c r="V419" s="54">
        <v>14528</v>
      </c>
      <c r="W419" s="54">
        <v>14964</v>
      </c>
      <c r="X419" s="54">
        <v>15413</v>
      </c>
      <c r="Y419" s="54">
        <v>15875</v>
      </c>
      <c r="Z419" s="54">
        <v>16351</v>
      </c>
      <c r="AA419" s="54">
        <v>16842</v>
      </c>
      <c r="AB419" s="54">
        <v>17347</v>
      </c>
      <c r="AC419" s="54">
        <v>17867</v>
      </c>
      <c r="AD419" s="54">
        <v>18403</v>
      </c>
      <c r="AE419" s="54">
        <v>18955</v>
      </c>
      <c r="AF419" s="54">
        <v>19523</v>
      </c>
      <c r="AG419" s="54">
        <v>20108</v>
      </c>
      <c r="AH419" s="54">
        <v>20711</v>
      </c>
      <c r="AI419" s="54">
        <v>21332</v>
      </c>
      <c r="AJ419" s="54">
        <v>21972</v>
      </c>
      <c r="AK419" s="54">
        <v>22630</v>
      </c>
      <c r="AL419" s="54">
        <v>23309</v>
      </c>
      <c r="AM419" s="54">
        <v>24007</v>
      </c>
      <c r="AN419" s="54">
        <v>24727</v>
      </c>
      <c r="AO419" s="54">
        <v>25468</v>
      </c>
      <c r="AP419" s="54">
        <v>26231</v>
      </c>
      <c r="AQ419" s="54">
        <v>27017</v>
      </c>
      <c r="AR419" s="54">
        <v>27826</v>
      </c>
      <c r="AS419" s="54">
        <v>28660</v>
      </c>
      <c r="AT419" s="54">
        <v>29518</v>
      </c>
      <c r="AU419" s="54">
        <v>30402</v>
      </c>
      <c r="AV419" s="54">
        <v>31312</v>
      </c>
      <c r="AW419" s="54">
        <v>32249</v>
      </c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</row>
    <row r="420" spans="1:106">
      <c r="A420" s="54">
        <v>58</v>
      </c>
      <c r="B420" s="54">
        <v>216</v>
      </c>
      <c r="C420" s="54">
        <v>501</v>
      </c>
      <c r="D420" s="54">
        <v>977</v>
      </c>
      <c r="E420" s="54">
        <v>2082</v>
      </c>
      <c r="F420" s="54">
        <v>3268</v>
      </c>
      <c r="G420" s="54">
        <v>4539</v>
      </c>
      <c r="H420" s="54">
        <v>5898</v>
      </c>
      <c r="I420" s="54">
        <v>7348</v>
      </c>
      <c r="J420" s="54">
        <v>8894</v>
      </c>
      <c r="K420" s="54">
        <v>10539</v>
      </c>
      <c r="L420" s="54">
        <v>10837</v>
      </c>
      <c r="M420" s="54">
        <v>11146</v>
      </c>
      <c r="N420" s="54">
        <v>11467</v>
      </c>
      <c r="O420" s="54">
        <v>11803</v>
      </c>
      <c r="P420" s="54">
        <v>12155</v>
      </c>
      <c r="Q420" s="54">
        <v>12518</v>
      </c>
      <c r="R420" s="54">
        <v>12892</v>
      </c>
      <c r="S420" s="54">
        <v>13278</v>
      </c>
      <c r="T420" s="54">
        <v>13677</v>
      </c>
      <c r="U420" s="54">
        <v>14087</v>
      </c>
      <c r="V420" s="54">
        <v>14509</v>
      </c>
      <c r="W420" s="54">
        <v>14945</v>
      </c>
      <c r="X420" s="54">
        <v>15393</v>
      </c>
      <c r="Y420" s="54">
        <v>15855</v>
      </c>
      <c r="Z420" s="54">
        <v>16330</v>
      </c>
      <c r="AA420" s="54">
        <v>16820</v>
      </c>
      <c r="AB420" s="54">
        <v>17324</v>
      </c>
      <c r="AC420" s="54">
        <v>17844</v>
      </c>
      <c r="AD420" s="54">
        <v>18379</v>
      </c>
      <c r="AE420" s="54">
        <v>18930</v>
      </c>
      <c r="AF420" s="54">
        <v>19498</v>
      </c>
      <c r="AG420" s="54">
        <v>20082</v>
      </c>
      <c r="AH420" s="54">
        <v>20684</v>
      </c>
      <c r="AI420" s="54">
        <v>21304</v>
      </c>
      <c r="AJ420" s="54">
        <v>21943</v>
      </c>
      <c r="AK420" s="54">
        <v>22601</v>
      </c>
      <c r="AL420" s="54">
        <v>23278</v>
      </c>
      <c r="AM420" s="54">
        <v>23976</v>
      </c>
      <c r="AN420" s="54">
        <v>24694</v>
      </c>
      <c r="AO420" s="54">
        <v>25434</v>
      </c>
      <c r="AP420" s="54">
        <v>26196</v>
      </c>
      <c r="AQ420" s="54">
        <v>26981</v>
      </c>
      <c r="AR420" s="54">
        <v>27789</v>
      </c>
      <c r="AS420" s="54">
        <v>28621</v>
      </c>
      <c r="AT420" s="54">
        <v>29478</v>
      </c>
      <c r="AU420" s="54">
        <v>30361</v>
      </c>
      <c r="AV420" s="54">
        <v>31270</v>
      </c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</row>
    <row r="421" spans="1:106">
      <c r="A421" s="54">
        <v>59</v>
      </c>
      <c r="B421" s="54">
        <v>216</v>
      </c>
      <c r="C421" s="54">
        <v>500</v>
      </c>
      <c r="D421" s="54">
        <v>977</v>
      </c>
      <c r="E421" s="54">
        <v>2082</v>
      </c>
      <c r="F421" s="54">
        <v>3267</v>
      </c>
      <c r="G421" s="54">
        <v>4537</v>
      </c>
      <c r="H421" s="54">
        <v>5894</v>
      </c>
      <c r="I421" s="54">
        <v>7342</v>
      </c>
      <c r="J421" s="54">
        <v>8885</v>
      </c>
      <c r="K421" s="54">
        <v>10528</v>
      </c>
      <c r="L421" s="54">
        <v>10823</v>
      </c>
      <c r="M421" s="54">
        <v>11129</v>
      </c>
      <c r="N421" s="54">
        <v>11448</v>
      </c>
      <c r="O421" s="54">
        <v>11782</v>
      </c>
      <c r="P421" s="54">
        <v>12132</v>
      </c>
      <c r="Q421" s="54">
        <v>12495</v>
      </c>
      <c r="R421" s="54">
        <v>12870</v>
      </c>
      <c r="S421" s="54">
        <v>13256</v>
      </c>
      <c r="T421" s="54">
        <v>13653</v>
      </c>
      <c r="U421" s="54">
        <v>14063</v>
      </c>
      <c r="V421" s="54">
        <v>14485</v>
      </c>
      <c r="W421" s="54">
        <v>14919</v>
      </c>
      <c r="X421" s="54">
        <v>15366</v>
      </c>
      <c r="Y421" s="54">
        <v>15827</v>
      </c>
      <c r="Z421" s="54">
        <v>16302</v>
      </c>
      <c r="AA421" s="54">
        <v>16791</v>
      </c>
      <c r="AB421" s="54">
        <v>17294</v>
      </c>
      <c r="AC421" s="54">
        <v>17813</v>
      </c>
      <c r="AD421" s="54">
        <v>18347</v>
      </c>
      <c r="AE421" s="54">
        <v>18897</v>
      </c>
      <c r="AF421" s="54">
        <v>19464</v>
      </c>
      <c r="AG421" s="54">
        <v>20047</v>
      </c>
      <c r="AH421" s="54">
        <v>20648</v>
      </c>
      <c r="AI421" s="54">
        <v>21267</v>
      </c>
      <c r="AJ421" s="54">
        <v>21905</v>
      </c>
      <c r="AK421" s="54">
        <v>22561</v>
      </c>
      <c r="AL421" s="54">
        <v>23238</v>
      </c>
      <c r="AM421" s="54">
        <v>23934</v>
      </c>
      <c r="AN421" s="54">
        <v>24651</v>
      </c>
      <c r="AO421" s="54">
        <v>25390</v>
      </c>
      <c r="AP421" s="54">
        <v>26150</v>
      </c>
      <c r="AQ421" s="54">
        <v>26934</v>
      </c>
      <c r="AR421" s="54">
        <v>27740</v>
      </c>
      <c r="AS421" s="54">
        <v>28571</v>
      </c>
      <c r="AT421" s="54">
        <v>29426</v>
      </c>
      <c r="AU421" s="54">
        <v>30307</v>
      </c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</row>
    <row r="422" spans="1:106">
      <c r="A422" s="54">
        <v>60</v>
      </c>
      <c r="B422" s="54">
        <v>216</v>
      </c>
      <c r="C422" s="54">
        <v>501</v>
      </c>
      <c r="D422" s="54">
        <v>977</v>
      </c>
      <c r="E422" s="54">
        <v>2080</v>
      </c>
      <c r="F422" s="54">
        <v>3264</v>
      </c>
      <c r="G422" s="54">
        <v>4532</v>
      </c>
      <c r="H422" s="54">
        <v>5887</v>
      </c>
      <c r="I422" s="54">
        <v>7333</v>
      </c>
      <c r="J422" s="54">
        <v>8874</v>
      </c>
      <c r="K422" s="54">
        <v>10513</v>
      </c>
      <c r="L422" s="54">
        <v>10805</v>
      </c>
      <c r="M422" s="54">
        <v>11108</v>
      </c>
      <c r="N422" s="54">
        <v>11424</v>
      </c>
      <c r="O422" s="54">
        <v>11755</v>
      </c>
      <c r="P422" s="54">
        <v>12104</v>
      </c>
      <c r="Q422" s="54">
        <v>12467</v>
      </c>
      <c r="R422" s="54">
        <v>12841</v>
      </c>
      <c r="S422" s="54">
        <v>13226</v>
      </c>
      <c r="T422" s="54">
        <v>13623</v>
      </c>
      <c r="U422" s="54">
        <v>14031</v>
      </c>
      <c r="V422" s="54">
        <v>14452</v>
      </c>
      <c r="W422" s="54">
        <v>14886</v>
      </c>
      <c r="X422" s="54">
        <v>15332</v>
      </c>
      <c r="Y422" s="54">
        <v>15792</v>
      </c>
      <c r="Z422" s="54">
        <v>16266</v>
      </c>
      <c r="AA422" s="54">
        <v>16753</v>
      </c>
      <c r="AB422" s="54">
        <v>17256</v>
      </c>
      <c r="AC422" s="54">
        <v>17773</v>
      </c>
      <c r="AD422" s="54">
        <v>18306</v>
      </c>
      <c r="AE422" s="54">
        <v>18855</v>
      </c>
      <c r="AF422" s="54">
        <v>19420</v>
      </c>
      <c r="AG422" s="54">
        <v>20002</v>
      </c>
      <c r="AH422" s="54">
        <v>20602</v>
      </c>
      <c r="AI422" s="54">
        <v>21220</v>
      </c>
      <c r="AJ422" s="54">
        <v>21856</v>
      </c>
      <c r="AK422" s="54">
        <v>22511</v>
      </c>
      <c r="AL422" s="54">
        <v>23185</v>
      </c>
      <c r="AM422" s="54">
        <v>23880</v>
      </c>
      <c r="AN422" s="54">
        <v>24595</v>
      </c>
      <c r="AO422" s="54">
        <v>25332</v>
      </c>
      <c r="AP422" s="54">
        <v>26091</v>
      </c>
      <c r="AQ422" s="54">
        <v>26872</v>
      </c>
      <c r="AR422" s="54">
        <v>27677</v>
      </c>
      <c r="AS422" s="54">
        <v>28505</v>
      </c>
      <c r="AT422" s="54">
        <v>29359</v>
      </c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</row>
    <row r="423" spans="1:106">
      <c r="A423" s="54">
        <v>61</v>
      </c>
      <c r="B423" s="54">
        <v>216</v>
      </c>
      <c r="C423" s="54">
        <v>500</v>
      </c>
      <c r="D423" s="54">
        <v>975</v>
      </c>
      <c r="E423" s="54">
        <v>2077</v>
      </c>
      <c r="F423" s="54">
        <v>3259</v>
      </c>
      <c r="G423" s="54">
        <v>4525</v>
      </c>
      <c r="H423" s="54">
        <v>5878</v>
      </c>
      <c r="I423" s="54">
        <v>7320</v>
      </c>
      <c r="J423" s="54">
        <v>8858</v>
      </c>
      <c r="K423" s="54">
        <v>10494</v>
      </c>
      <c r="L423" s="54">
        <v>10781</v>
      </c>
      <c r="M423" s="54">
        <v>11080</v>
      </c>
      <c r="N423" s="54">
        <v>11392</v>
      </c>
      <c r="O423" s="54">
        <v>11720</v>
      </c>
      <c r="P423" s="54">
        <v>12068</v>
      </c>
      <c r="Q423" s="54">
        <v>12430</v>
      </c>
      <c r="R423" s="54">
        <v>12803</v>
      </c>
      <c r="S423" s="54">
        <v>13187</v>
      </c>
      <c r="T423" s="54">
        <v>13583</v>
      </c>
      <c r="U423" s="54">
        <v>13990</v>
      </c>
      <c r="V423" s="54">
        <v>14410</v>
      </c>
      <c r="W423" s="54">
        <v>14842</v>
      </c>
      <c r="X423" s="54">
        <v>15287</v>
      </c>
      <c r="Y423" s="54">
        <v>15746</v>
      </c>
      <c r="Z423" s="54">
        <v>16218</v>
      </c>
      <c r="AA423" s="54">
        <v>16704</v>
      </c>
      <c r="AB423" s="54">
        <v>17205</v>
      </c>
      <c r="AC423" s="54">
        <v>17721</v>
      </c>
      <c r="AD423" s="54">
        <v>18252</v>
      </c>
      <c r="AE423" s="54">
        <v>18799</v>
      </c>
      <c r="AF423" s="54">
        <v>19363</v>
      </c>
      <c r="AG423" s="54">
        <v>19943</v>
      </c>
      <c r="AH423" s="54">
        <v>20541</v>
      </c>
      <c r="AI423" s="54">
        <v>21157</v>
      </c>
      <c r="AJ423" s="54">
        <v>21791</v>
      </c>
      <c r="AK423" s="54">
        <v>22444</v>
      </c>
      <c r="AL423" s="54">
        <v>23116</v>
      </c>
      <c r="AM423" s="54">
        <v>23809</v>
      </c>
      <c r="AN423" s="54">
        <v>24522</v>
      </c>
      <c r="AO423" s="54">
        <v>25257</v>
      </c>
      <c r="AP423" s="54">
        <v>26013</v>
      </c>
      <c r="AQ423" s="54">
        <v>26792</v>
      </c>
      <c r="AR423" s="54">
        <v>27594</v>
      </c>
      <c r="AS423" s="54">
        <v>28420</v>
      </c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</row>
    <row r="424" spans="1:106">
      <c r="A424" s="54">
        <v>62</v>
      </c>
      <c r="B424" s="54">
        <v>216</v>
      </c>
      <c r="C424" s="54">
        <v>499</v>
      </c>
      <c r="D424" s="54">
        <v>972</v>
      </c>
      <c r="E424" s="54">
        <v>2073</v>
      </c>
      <c r="F424" s="54">
        <v>3253</v>
      </c>
      <c r="G424" s="54">
        <v>4516</v>
      </c>
      <c r="H424" s="54">
        <v>5866</v>
      </c>
      <c r="I424" s="54">
        <v>7305</v>
      </c>
      <c r="J424" s="54">
        <v>8838</v>
      </c>
      <c r="K424" s="54">
        <v>10470</v>
      </c>
      <c r="L424" s="54">
        <v>10753</v>
      </c>
      <c r="M424" s="54">
        <v>11047</v>
      </c>
      <c r="N424" s="54">
        <v>11354</v>
      </c>
      <c r="O424" s="54">
        <v>11680</v>
      </c>
      <c r="P424" s="54">
        <v>12025</v>
      </c>
      <c r="Q424" s="54">
        <v>12385</v>
      </c>
      <c r="R424" s="54">
        <v>12757</v>
      </c>
      <c r="S424" s="54">
        <v>13140</v>
      </c>
      <c r="T424" s="54">
        <v>13534</v>
      </c>
      <c r="U424" s="54">
        <v>13940</v>
      </c>
      <c r="V424" s="54">
        <v>14358</v>
      </c>
      <c r="W424" s="54">
        <v>14788</v>
      </c>
      <c r="X424" s="54">
        <v>15232</v>
      </c>
      <c r="Y424" s="54">
        <v>15689</v>
      </c>
      <c r="Z424" s="54">
        <v>16159</v>
      </c>
      <c r="AA424" s="54">
        <v>16644</v>
      </c>
      <c r="AB424" s="54">
        <v>17143</v>
      </c>
      <c r="AC424" s="54">
        <v>17657</v>
      </c>
      <c r="AD424" s="54">
        <v>18186</v>
      </c>
      <c r="AE424" s="54">
        <v>18731</v>
      </c>
      <c r="AF424" s="54">
        <v>19293</v>
      </c>
      <c r="AG424" s="54">
        <v>19871</v>
      </c>
      <c r="AH424" s="54">
        <v>20466</v>
      </c>
      <c r="AI424" s="54">
        <v>21080</v>
      </c>
      <c r="AJ424" s="54">
        <v>21712</v>
      </c>
      <c r="AK424" s="54">
        <v>22362</v>
      </c>
      <c r="AL424" s="54">
        <v>23032</v>
      </c>
      <c r="AM424" s="54">
        <v>23722</v>
      </c>
      <c r="AN424" s="54">
        <v>24433</v>
      </c>
      <c r="AO424" s="54">
        <v>25164</v>
      </c>
      <c r="AP424" s="54">
        <v>25918</v>
      </c>
      <c r="AQ424" s="54">
        <v>26694</v>
      </c>
      <c r="AR424" s="54">
        <v>27493</v>
      </c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</row>
    <row r="425" spans="1:106">
      <c r="A425" s="54">
        <v>63</v>
      </c>
      <c r="B425" s="54">
        <v>215</v>
      </c>
      <c r="C425" s="54">
        <v>498</v>
      </c>
      <c r="D425" s="54">
        <v>969</v>
      </c>
      <c r="E425" s="54">
        <v>2068</v>
      </c>
      <c r="F425" s="54">
        <v>3246</v>
      </c>
      <c r="G425" s="54">
        <v>4506</v>
      </c>
      <c r="H425" s="54">
        <v>5852</v>
      </c>
      <c r="I425" s="54">
        <v>7287</v>
      </c>
      <c r="J425" s="54">
        <v>8816</v>
      </c>
      <c r="K425" s="54">
        <v>10442</v>
      </c>
      <c r="L425" s="54">
        <v>10719</v>
      </c>
      <c r="M425" s="54">
        <v>11008</v>
      </c>
      <c r="N425" s="54">
        <v>11311</v>
      </c>
      <c r="O425" s="54">
        <v>11632</v>
      </c>
      <c r="P425" s="54">
        <v>11973</v>
      </c>
      <c r="Q425" s="54">
        <v>12332</v>
      </c>
      <c r="R425" s="54">
        <v>12702</v>
      </c>
      <c r="S425" s="54">
        <v>13083</v>
      </c>
      <c r="T425" s="54">
        <v>13475</v>
      </c>
      <c r="U425" s="54">
        <v>13879</v>
      </c>
      <c r="V425" s="54">
        <v>14295</v>
      </c>
      <c r="W425" s="54">
        <v>14724</v>
      </c>
      <c r="X425" s="54">
        <v>15166</v>
      </c>
      <c r="Y425" s="54">
        <v>15620</v>
      </c>
      <c r="Z425" s="54">
        <v>16089</v>
      </c>
      <c r="AA425" s="54">
        <v>16571</v>
      </c>
      <c r="AB425" s="54">
        <v>17068</v>
      </c>
      <c r="AC425" s="54">
        <v>17580</v>
      </c>
      <c r="AD425" s="54">
        <v>18107</v>
      </c>
      <c r="AE425" s="54">
        <v>18650</v>
      </c>
      <c r="AF425" s="54">
        <v>19209</v>
      </c>
      <c r="AG425" s="54">
        <v>19784</v>
      </c>
      <c r="AH425" s="54">
        <v>20377</v>
      </c>
      <c r="AI425" s="54">
        <v>20988</v>
      </c>
      <c r="AJ425" s="54">
        <v>21617</v>
      </c>
      <c r="AK425" s="54">
        <v>22264</v>
      </c>
      <c r="AL425" s="54">
        <v>22931</v>
      </c>
      <c r="AM425" s="54">
        <v>23618</v>
      </c>
      <c r="AN425" s="54">
        <v>24326</v>
      </c>
      <c r="AO425" s="54">
        <v>25054</v>
      </c>
      <c r="AP425" s="54">
        <v>25804</v>
      </c>
      <c r="AQ425" s="54">
        <v>26576</v>
      </c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</row>
    <row r="426" spans="1:106">
      <c r="A426" s="54">
        <v>64</v>
      </c>
      <c r="B426" s="54">
        <v>215</v>
      </c>
      <c r="C426" s="54">
        <v>496</v>
      </c>
      <c r="D426" s="54">
        <v>965</v>
      </c>
      <c r="E426" s="54">
        <v>2062</v>
      </c>
      <c r="F426" s="54">
        <v>3237</v>
      </c>
      <c r="G426" s="54">
        <v>4494</v>
      </c>
      <c r="H426" s="54">
        <v>5836</v>
      </c>
      <c r="I426" s="54">
        <v>7266</v>
      </c>
      <c r="J426" s="54">
        <v>8789</v>
      </c>
      <c r="K426" s="54">
        <v>10410</v>
      </c>
      <c r="L426" s="54">
        <v>10680</v>
      </c>
      <c r="M426" s="54">
        <v>10964</v>
      </c>
      <c r="N426" s="54">
        <v>11261</v>
      </c>
      <c r="O426" s="54">
        <v>11575</v>
      </c>
      <c r="P426" s="54">
        <v>11910</v>
      </c>
      <c r="Q426" s="54">
        <v>12267</v>
      </c>
      <c r="R426" s="54">
        <v>12635</v>
      </c>
      <c r="S426" s="54">
        <v>13014</v>
      </c>
      <c r="T426" s="54">
        <v>13405</v>
      </c>
      <c r="U426" s="54">
        <v>13807</v>
      </c>
      <c r="V426" s="54">
        <v>14221</v>
      </c>
      <c r="W426" s="54">
        <v>14647</v>
      </c>
      <c r="X426" s="54">
        <v>15086</v>
      </c>
      <c r="Y426" s="54">
        <v>15539</v>
      </c>
      <c r="Z426" s="54">
        <v>16005</v>
      </c>
      <c r="AA426" s="54">
        <v>16485</v>
      </c>
      <c r="AB426" s="54">
        <v>16979</v>
      </c>
      <c r="AC426" s="54">
        <v>17488</v>
      </c>
      <c r="AD426" s="54">
        <v>18012</v>
      </c>
      <c r="AE426" s="54">
        <v>18552</v>
      </c>
      <c r="AF426" s="54">
        <v>19108</v>
      </c>
      <c r="AG426" s="54">
        <v>19681</v>
      </c>
      <c r="AH426" s="54">
        <v>20270</v>
      </c>
      <c r="AI426" s="54">
        <v>20878</v>
      </c>
      <c r="AJ426" s="54">
        <v>21503</v>
      </c>
      <c r="AK426" s="54">
        <v>22147</v>
      </c>
      <c r="AL426" s="54">
        <v>22811</v>
      </c>
      <c r="AM426" s="54">
        <v>23494</v>
      </c>
      <c r="AN426" s="54">
        <v>24197</v>
      </c>
      <c r="AO426" s="54">
        <v>24922</v>
      </c>
      <c r="AP426" s="54">
        <v>25668</v>
      </c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</row>
    <row r="427" spans="1:106">
      <c r="A427" s="54">
        <v>65</v>
      </c>
      <c r="B427" s="54">
        <v>215</v>
      </c>
      <c r="C427" s="54">
        <v>494</v>
      </c>
      <c r="D427" s="54">
        <v>961</v>
      </c>
      <c r="E427" s="54">
        <v>2055</v>
      </c>
      <c r="F427" s="54">
        <v>3227</v>
      </c>
      <c r="G427" s="54">
        <v>4480</v>
      </c>
      <c r="H427" s="54">
        <v>5817</v>
      </c>
      <c r="I427" s="54">
        <v>7242</v>
      </c>
      <c r="J427" s="54">
        <v>8759</v>
      </c>
      <c r="K427" s="54">
        <v>10373</v>
      </c>
      <c r="L427" s="54">
        <v>10636</v>
      </c>
      <c r="M427" s="54">
        <v>10912</v>
      </c>
      <c r="N427" s="54">
        <v>11201</v>
      </c>
      <c r="O427" s="54">
        <v>11507</v>
      </c>
      <c r="P427" s="54">
        <v>11835</v>
      </c>
      <c r="Q427" s="54">
        <v>12190</v>
      </c>
      <c r="R427" s="54">
        <v>12556</v>
      </c>
      <c r="S427" s="54">
        <v>12932</v>
      </c>
      <c r="T427" s="54">
        <v>13320</v>
      </c>
      <c r="U427" s="54">
        <v>13720</v>
      </c>
      <c r="V427" s="54">
        <v>14131</v>
      </c>
      <c r="W427" s="54">
        <v>14555</v>
      </c>
      <c r="X427" s="54">
        <v>14991</v>
      </c>
      <c r="Y427" s="54">
        <v>15441</v>
      </c>
      <c r="Z427" s="54">
        <v>15904</v>
      </c>
      <c r="AA427" s="54">
        <v>16381</v>
      </c>
      <c r="AB427" s="54">
        <v>16872</v>
      </c>
      <c r="AC427" s="54">
        <v>17377</v>
      </c>
      <c r="AD427" s="54">
        <v>17898</v>
      </c>
      <c r="AE427" s="54">
        <v>18435</v>
      </c>
      <c r="AF427" s="54">
        <v>18987</v>
      </c>
      <c r="AG427" s="54">
        <v>19556</v>
      </c>
      <c r="AH427" s="54">
        <v>20142</v>
      </c>
      <c r="AI427" s="54">
        <v>20746</v>
      </c>
      <c r="AJ427" s="54">
        <v>21367</v>
      </c>
      <c r="AK427" s="54">
        <v>22007</v>
      </c>
      <c r="AL427" s="54">
        <v>22666</v>
      </c>
      <c r="AM427" s="54">
        <v>23345</v>
      </c>
      <c r="AN427" s="54">
        <v>24044</v>
      </c>
      <c r="AO427" s="54">
        <v>24764</v>
      </c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</row>
  </sheetData>
  <sheetProtection selectLockedCells="1" selectUnlockedCells="1"/>
  <phoneticPr fontId="1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"/>
  <sheetViews>
    <sheetView topLeftCell="A37" workbookViewId="0">
      <selection activeCell="M51" sqref="M51"/>
    </sheetView>
  </sheetViews>
  <sheetFormatPr defaultColWidth="8.88671875" defaultRowHeight="14.55"/>
  <cols>
    <col min="1" max="1" width="9.21875" style="55" bestFit="1" customWidth="1"/>
    <col min="2" max="3" width="7.21875" style="55" bestFit="1" customWidth="1"/>
    <col min="4" max="4" width="8.21875" style="55" bestFit="1" customWidth="1"/>
    <col min="5" max="6" width="7.21875" style="55" bestFit="1" customWidth="1"/>
    <col min="7" max="7" width="8.21875" style="55" bestFit="1" customWidth="1"/>
  </cols>
  <sheetData>
    <row r="1" spans="1:7">
      <c r="A1" s="132" t="s">
        <v>72</v>
      </c>
      <c r="B1" s="132" t="s">
        <v>73</v>
      </c>
      <c r="C1" s="132"/>
      <c r="D1" s="132"/>
      <c r="E1" s="132" t="s">
        <v>74</v>
      </c>
      <c r="F1" s="132"/>
      <c r="G1" s="132"/>
    </row>
    <row r="2" spans="1:7">
      <c r="A2" s="132"/>
      <c r="B2" s="55" t="s">
        <v>75</v>
      </c>
      <c r="C2" s="55" t="s">
        <v>76</v>
      </c>
      <c r="D2" s="55" t="s">
        <v>77</v>
      </c>
      <c r="E2" s="55" t="s">
        <v>75</v>
      </c>
      <c r="F2" s="55" t="s">
        <v>76</v>
      </c>
      <c r="G2" s="55" t="s">
        <v>77</v>
      </c>
    </row>
    <row r="3" spans="1:7">
      <c r="A3" s="56">
        <v>0</v>
      </c>
      <c r="B3" s="56">
        <v>2588</v>
      </c>
      <c r="C3" s="56">
        <v>4298</v>
      </c>
      <c r="D3" s="56">
        <v>8005</v>
      </c>
      <c r="E3" s="56">
        <v>2589</v>
      </c>
      <c r="F3" s="56">
        <v>4300</v>
      </c>
      <c r="G3" s="56">
        <v>8009</v>
      </c>
    </row>
    <row r="4" spans="1:7">
      <c r="A4" s="56">
        <v>1</v>
      </c>
      <c r="B4" s="56">
        <v>2588</v>
      </c>
      <c r="C4" s="56">
        <v>4297</v>
      </c>
      <c r="D4" s="56">
        <v>8003</v>
      </c>
      <c r="E4" s="56">
        <v>2589</v>
      </c>
      <c r="F4" s="56">
        <v>4299</v>
      </c>
      <c r="G4" s="56">
        <v>8007</v>
      </c>
    </row>
    <row r="5" spans="1:7">
      <c r="A5" s="56">
        <v>2</v>
      </c>
      <c r="B5" s="56">
        <v>2587</v>
      </c>
      <c r="C5" s="56">
        <v>4296</v>
      </c>
      <c r="D5" s="56">
        <v>8000</v>
      </c>
      <c r="E5" s="56">
        <v>2589</v>
      </c>
      <c r="F5" s="56">
        <v>4298</v>
      </c>
      <c r="G5" s="56">
        <v>8005</v>
      </c>
    </row>
    <row r="6" spans="1:7">
      <c r="A6" s="56">
        <v>3</v>
      </c>
      <c r="B6" s="56">
        <v>2587</v>
      </c>
      <c r="C6" s="56">
        <v>4295</v>
      </c>
      <c r="D6" s="56">
        <v>7997</v>
      </c>
      <c r="E6" s="56">
        <v>2588</v>
      </c>
      <c r="F6" s="56">
        <v>4297</v>
      </c>
      <c r="G6" s="56">
        <v>8002</v>
      </c>
    </row>
    <row r="7" spans="1:7">
      <c r="A7" s="56">
        <v>4</v>
      </c>
      <c r="B7" s="56">
        <v>2586</v>
      </c>
      <c r="C7" s="56">
        <v>4294</v>
      </c>
      <c r="D7" s="56">
        <v>7994</v>
      </c>
      <c r="E7" s="56">
        <v>2587</v>
      </c>
      <c r="F7" s="56">
        <v>4296</v>
      </c>
      <c r="G7" s="56">
        <v>8000</v>
      </c>
    </row>
    <row r="8" spans="1:7">
      <c r="A8" s="56">
        <v>5</v>
      </c>
      <c r="B8" s="56">
        <v>2585</v>
      </c>
      <c r="C8" s="56">
        <v>4292</v>
      </c>
      <c r="D8" s="56">
        <v>7990</v>
      </c>
      <c r="E8" s="56">
        <v>2586</v>
      </c>
      <c r="F8" s="56">
        <v>4295</v>
      </c>
      <c r="G8" s="56">
        <v>7996</v>
      </c>
    </row>
    <row r="9" spans="1:7">
      <c r="A9" s="56">
        <v>6</v>
      </c>
      <c r="B9" s="56">
        <v>2584</v>
      </c>
      <c r="C9" s="56">
        <v>4290</v>
      </c>
      <c r="D9" s="56">
        <v>7986</v>
      </c>
      <c r="E9" s="56">
        <v>2586</v>
      </c>
      <c r="F9" s="56">
        <v>4293</v>
      </c>
      <c r="G9" s="56">
        <v>7993</v>
      </c>
    </row>
    <row r="10" spans="1:7">
      <c r="A10" s="56">
        <v>7</v>
      </c>
      <c r="B10" s="56">
        <v>2583</v>
      </c>
      <c r="C10" s="56">
        <v>4288</v>
      </c>
      <c r="D10" s="56">
        <v>7981</v>
      </c>
      <c r="E10" s="56">
        <v>2585</v>
      </c>
      <c r="F10" s="56">
        <v>4291</v>
      </c>
      <c r="G10" s="56">
        <v>7989</v>
      </c>
    </row>
    <row r="11" spans="1:7">
      <c r="A11" s="56">
        <v>8</v>
      </c>
      <c r="B11" s="56">
        <v>2581</v>
      </c>
      <c r="C11" s="56">
        <v>4286</v>
      </c>
      <c r="D11" s="56">
        <v>7975</v>
      </c>
      <c r="E11" s="56">
        <v>2584</v>
      </c>
      <c r="F11" s="56">
        <v>4290</v>
      </c>
      <c r="G11" s="56">
        <v>7985</v>
      </c>
    </row>
    <row r="12" spans="1:7">
      <c r="A12" s="56">
        <v>9</v>
      </c>
      <c r="B12" s="56">
        <v>2580</v>
      </c>
      <c r="C12" s="56">
        <v>4283</v>
      </c>
      <c r="D12" s="56">
        <v>7969</v>
      </c>
      <c r="E12" s="56">
        <v>2582</v>
      </c>
      <c r="F12" s="56">
        <v>4288</v>
      </c>
      <c r="G12" s="56">
        <v>7981</v>
      </c>
    </row>
    <row r="13" spans="1:7">
      <c r="A13" s="56">
        <v>10</v>
      </c>
      <c r="B13" s="56">
        <v>2578</v>
      </c>
      <c r="C13" s="56">
        <v>4280</v>
      </c>
      <c r="D13" s="56">
        <v>7964</v>
      </c>
      <c r="E13" s="56">
        <v>2581</v>
      </c>
      <c r="F13" s="56">
        <v>4285</v>
      </c>
      <c r="G13" s="56">
        <v>7977</v>
      </c>
    </row>
    <row r="14" spans="1:7">
      <c r="A14" s="56">
        <v>11</v>
      </c>
      <c r="B14" s="56">
        <v>2576</v>
      </c>
      <c r="C14" s="56">
        <v>4277</v>
      </c>
      <c r="D14" s="56">
        <v>7959</v>
      </c>
      <c r="E14" s="56">
        <v>2580</v>
      </c>
      <c r="F14" s="56">
        <v>4283</v>
      </c>
      <c r="G14" s="56">
        <v>7973</v>
      </c>
    </row>
    <row r="15" spans="1:7">
      <c r="A15" s="56">
        <v>12</v>
      </c>
      <c r="B15" s="56">
        <v>2574</v>
      </c>
      <c r="C15" s="56">
        <v>4274</v>
      </c>
      <c r="D15" s="56">
        <v>7954</v>
      </c>
      <c r="E15" s="56">
        <v>2578</v>
      </c>
      <c r="F15" s="56">
        <v>4281</v>
      </c>
      <c r="G15" s="56">
        <v>7970</v>
      </c>
    </row>
    <row r="16" spans="1:7">
      <c r="A16" s="56">
        <v>13</v>
      </c>
      <c r="B16" s="56">
        <v>2572</v>
      </c>
      <c r="C16" s="56">
        <v>4270</v>
      </c>
      <c r="D16" s="56">
        <v>7950</v>
      </c>
      <c r="E16" s="56">
        <v>2577</v>
      </c>
      <c r="F16" s="56">
        <v>4278</v>
      </c>
      <c r="G16" s="56">
        <v>7968</v>
      </c>
    </row>
    <row r="17" spans="1:7">
      <c r="A17" s="56">
        <v>14</v>
      </c>
      <c r="B17" s="56">
        <v>2570</v>
      </c>
      <c r="C17" s="56">
        <v>4267</v>
      </c>
      <c r="D17" s="56">
        <v>7947</v>
      </c>
      <c r="E17" s="56">
        <v>2575</v>
      </c>
      <c r="F17" s="56">
        <v>4275</v>
      </c>
      <c r="G17" s="56">
        <v>7966</v>
      </c>
    </row>
    <row r="18" spans="1:7">
      <c r="A18" s="56">
        <v>15</v>
      </c>
      <c r="B18" s="56">
        <v>2567</v>
      </c>
      <c r="C18" s="56">
        <v>4263</v>
      </c>
      <c r="D18" s="56">
        <v>7944</v>
      </c>
      <c r="E18" s="56">
        <v>2573</v>
      </c>
      <c r="F18" s="56">
        <v>4273</v>
      </c>
      <c r="G18" s="56">
        <v>7965</v>
      </c>
    </row>
    <row r="19" spans="1:7">
      <c r="A19" s="56">
        <v>16</v>
      </c>
      <c r="B19" s="56">
        <v>2565</v>
      </c>
      <c r="C19" s="56">
        <v>4261</v>
      </c>
      <c r="D19" s="56">
        <v>7943</v>
      </c>
      <c r="E19" s="56">
        <v>2571</v>
      </c>
      <c r="F19" s="56">
        <v>4272</v>
      </c>
      <c r="G19" s="56">
        <v>7965</v>
      </c>
    </row>
    <row r="20" spans="1:7">
      <c r="A20" s="56">
        <v>17</v>
      </c>
      <c r="B20" s="56">
        <v>2563</v>
      </c>
      <c r="C20" s="56">
        <v>4260</v>
      </c>
      <c r="D20" s="56">
        <v>7941</v>
      </c>
      <c r="E20" s="56">
        <v>2570</v>
      </c>
      <c r="F20" s="56">
        <v>4271</v>
      </c>
      <c r="G20" s="56">
        <v>7966</v>
      </c>
    </row>
    <row r="21" spans="1:7">
      <c r="A21" s="56">
        <v>18</v>
      </c>
      <c r="B21" s="56">
        <v>2563</v>
      </c>
      <c r="C21" s="56">
        <v>4260</v>
      </c>
      <c r="D21" s="56">
        <v>7942</v>
      </c>
      <c r="E21" s="56">
        <v>2570</v>
      </c>
      <c r="F21" s="56">
        <v>4272</v>
      </c>
      <c r="G21" s="56">
        <v>7968</v>
      </c>
    </row>
    <row r="22" spans="1:7">
      <c r="A22" s="56">
        <v>19</v>
      </c>
      <c r="B22" s="56">
        <v>2562</v>
      </c>
      <c r="C22" s="56">
        <v>4259</v>
      </c>
      <c r="D22" s="56">
        <v>7940</v>
      </c>
      <c r="E22" s="56">
        <v>2570</v>
      </c>
      <c r="F22" s="56">
        <v>4272</v>
      </c>
      <c r="G22" s="56">
        <v>7967</v>
      </c>
    </row>
    <row r="23" spans="1:7">
      <c r="A23" s="56">
        <v>20</v>
      </c>
      <c r="B23" s="56">
        <v>2562</v>
      </c>
      <c r="C23" s="56">
        <v>4258</v>
      </c>
      <c r="D23" s="56">
        <v>7939</v>
      </c>
      <c r="E23" s="56">
        <v>2570</v>
      </c>
      <c r="F23" s="56">
        <v>4272</v>
      </c>
      <c r="G23" s="56">
        <v>7968</v>
      </c>
    </row>
    <row r="24" spans="1:7">
      <c r="A24" s="56">
        <v>21</v>
      </c>
      <c r="B24" s="56">
        <v>2561</v>
      </c>
      <c r="C24" s="56">
        <v>4257</v>
      </c>
      <c r="D24" s="56">
        <v>7939</v>
      </c>
      <c r="E24" s="56">
        <v>2570</v>
      </c>
      <c r="F24" s="56">
        <v>4271</v>
      </c>
      <c r="G24" s="56">
        <v>7968</v>
      </c>
    </row>
    <row r="25" spans="1:7">
      <c r="A25" s="56">
        <v>22</v>
      </c>
      <c r="B25" s="56">
        <v>2561</v>
      </c>
      <c r="C25" s="56">
        <v>4256</v>
      </c>
      <c r="D25" s="56">
        <v>7938</v>
      </c>
      <c r="E25" s="56">
        <v>2570</v>
      </c>
      <c r="F25" s="56">
        <v>4272</v>
      </c>
      <c r="G25" s="56">
        <v>7969</v>
      </c>
    </row>
    <row r="26" spans="1:7">
      <c r="A26" s="56">
        <v>23</v>
      </c>
      <c r="B26" s="56">
        <v>2560</v>
      </c>
      <c r="C26" s="56">
        <v>4256</v>
      </c>
      <c r="D26" s="56">
        <v>7938</v>
      </c>
      <c r="E26" s="56">
        <v>2570</v>
      </c>
      <c r="F26" s="56">
        <v>4272</v>
      </c>
      <c r="G26" s="56">
        <v>7969</v>
      </c>
    </row>
    <row r="27" spans="1:7">
      <c r="A27" s="56">
        <v>24</v>
      </c>
      <c r="B27" s="56">
        <v>2560</v>
      </c>
      <c r="C27" s="56">
        <v>4256</v>
      </c>
      <c r="D27" s="56">
        <v>7938</v>
      </c>
      <c r="E27" s="56">
        <v>2570</v>
      </c>
      <c r="F27" s="56">
        <v>4272</v>
      </c>
      <c r="G27" s="56">
        <v>7970</v>
      </c>
    </row>
    <row r="28" spans="1:7">
      <c r="A28" s="56">
        <v>25</v>
      </c>
      <c r="B28" s="56">
        <v>2560</v>
      </c>
      <c r="C28" s="56">
        <v>4256</v>
      </c>
      <c r="D28" s="56">
        <v>7937</v>
      </c>
      <c r="E28" s="56">
        <v>2571</v>
      </c>
      <c r="F28" s="56">
        <v>4272</v>
      </c>
      <c r="G28" s="56">
        <v>7970</v>
      </c>
    </row>
    <row r="29" spans="1:7">
      <c r="A29" s="56">
        <v>26</v>
      </c>
      <c r="B29" s="56">
        <v>2560</v>
      </c>
      <c r="C29" s="56">
        <v>4255</v>
      </c>
      <c r="D29" s="56">
        <v>7936</v>
      </c>
      <c r="E29" s="56">
        <v>2571</v>
      </c>
      <c r="F29" s="56">
        <v>4273</v>
      </c>
      <c r="G29" s="56">
        <v>7971</v>
      </c>
    </row>
    <row r="30" spans="1:7">
      <c r="A30" s="56">
        <v>27</v>
      </c>
      <c r="B30" s="56">
        <v>2559</v>
      </c>
      <c r="C30" s="56">
        <v>4255</v>
      </c>
      <c r="D30" s="56">
        <v>7935</v>
      </c>
      <c r="E30" s="56">
        <v>2571</v>
      </c>
      <c r="F30" s="56">
        <v>4273</v>
      </c>
      <c r="G30" s="56">
        <v>7971</v>
      </c>
    </row>
    <row r="31" spans="1:7">
      <c r="A31" s="56">
        <v>28</v>
      </c>
      <c r="B31" s="56">
        <v>2559</v>
      </c>
      <c r="C31" s="56">
        <v>4255</v>
      </c>
      <c r="D31" s="56">
        <v>7934</v>
      </c>
      <c r="E31" s="56">
        <v>2571</v>
      </c>
      <c r="F31" s="56">
        <v>4273</v>
      </c>
      <c r="G31" s="56">
        <v>7971</v>
      </c>
    </row>
    <row r="32" spans="1:7">
      <c r="A32" s="56">
        <v>29</v>
      </c>
      <c r="B32" s="56">
        <v>2559</v>
      </c>
      <c r="C32" s="56">
        <v>4254</v>
      </c>
      <c r="D32" s="56">
        <v>7933</v>
      </c>
      <c r="E32" s="56">
        <v>2571</v>
      </c>
      <c r="F32" s="56">
        <v>4273</v>
      </c>
      <c r="G32" s="56">
        <v>7971</v>
      </c>
    </row>
    <row r="33" spans="1:7">
      <c r="A33" s="56">
        <v>30</v>
      </c>
      <c r="B33" s="56">
        <v>2558</v>
      </c>
      <c r="C33" s="56">
        <v>4254</v>
      </c>
      <c r="D33" s="56">
        <v>7931</v>
      </c>
      <c r="E33" s="56">
        <v>2571</v>
      </c>
      <c r="F33" s="56">
        <v>4273</v>
      </c>
      <c r="G33" s="56">
        <v>7971</v>
      </c>
    </row>
    <row r="34" spans="1:7">
      <c r="A34" s="56">
        <v>31</v>
      </c>
      <c r="B34" s="56">
        <v>2558</v>
      </c>
      <c r="C34" s="56">
        <v>4253</v>
      </c>
      <c r="D34" s="56">
        <v>7930</v>
      </c>
      <c r="E34" s="56">
        <v>2571</v>
      </c>
      <c r="F34" s="56">
        <v>4273</v>
      </c>
      <c r="G34" s="56">
        <v>7971</v>
      </c>
    </row>
    <row r="35" spans="1:7">
      <c r="A35" s="56">
        <v>32</v>
      </c>
      <c r="B35" s="56">
        <v>2557</v>
      </c>
      <c r="C35" s="56">
        <v>4252</v>
      </c>
      <c r="D35" s="56">
        <v>7928</v>
      </c>
      <c r="E35" s="56">
        <v>2571</v>
      </c>
      <c r="F35" s="56">
        <v>4273</v>
      </c>
      <c r="G35" s="56">
        <v>7971</v>
      </c>
    </row>
    <row r="36" spans="1:7">
      <c r="A36" s="56">
        <v>33</v>
      </c>
      <c r="B36" s="56">
        <v>2557</v>
      </c>
      <c r="C36" s="56">
        <v>4251</v>
      </c>
      <c r="D36" s="56">
        <v>7925</v>
      </c>
      <c r="E36" s="56">
        <v>2571</v>
      </c>
      <c r="F36" s="56">
        <v>4273</v>
      </c>
      <c r="G36" s="56">
        <v>7970</v>
      </c>
    </row>
    <row r="37" spans="1:7">
      <c r="A37" s="56">
        <v>34</v>
      </c>
      <c r="B37" s="56">
        <v>2556</v>
      </c>
      <c r="C37" s="56">
        <v>4250</v>
      </c>
      <c r="D37" s="56">
        <v>7921</v>
      </c>
      <c r="E37" s="56">
        <v>2571</v>
      </c>
      <c r="F37" s="56">
        <v>4273</v>
      </c>
      <c r="G37" s="56">
        <v>7969</v>
      </c>
    </row>
    <row r="38" spans="1:7">
      <c r="A38" s="56">
        <v>35</v>
      </c>
      <c r="B38" s="56">
        <v>2555</v>
      </c>
      <c r="C38" s="56">
        <v>4249</v>
      </c>
      <c r="D38" s="56">
        <v>7917</v>
      </c>
      <c r="E38" s="56">
        <v>2571</v>
      </c>
      <c r="F38" s="56">
        <v>4273</v>
      </c>
      <c r="G38" s="56">
        <v>7968</v>
      </c>
    </row>
    <row r="39" spans="1:7">
      <c r="A39" s="56">
        <v>36</v>
      </c>
      <c r="B39" s="56">
        <v>2554</v>
      </c>
      <c r="C39" s="56">
        <v>4247</v>
      </c>
      <c r="D39" s="56">
        <v>7911</v>
      </c>
      <c r="E39" s="56">
        <v>2570</v>
      </c>
      <c r="F39" s="56">
        <v>4273</v>
      </c>
      <c r="G39" s="56">
        <v>7966</v>
      </c>
    </row>
    <row r="40" spans="1:7">
      <c r="A40" s="56">
        <v>37</v>
      </c>
      <c r="B40" s="56">
        <v>2553</v>
      </c>
      <c r="C40" s="56">
        <v>4246</v>
      </c>
      <c r="D40" s="56">
        <v>7905</v>
      </c>
      <c r="E40" s="56">
        <v>2570</v>
      </c>
      <c r="F40" s="56">
        <v>4272</v>
      </c>
      <c r="G40" s="56">
        <v>7964</v>
      </c>
    </row>
    <row r="41" spans="1:7">
      <c r="A41" s="56">
        <v>38</v>
      </c>
      <c r="B41" s="56">
        <v>2551</v>
      </c>
      <c r="C41" s="56">
        <v>4243</v>
      </c>
      <c r="D41" s="56">
        <v>7898</v>
      </c>
      <c r="E41" s="56">
        <v>2570</v>
      </c>
      <c r="F41" s="56">
        <v>4272</v>
      </c>
      <c r="G41" s="56">
        <v>7961</v>
      </c>
    </row>
    <row r="42" spans="1:7">
      <c r="A42" s="56">
        <v>39</v>
      </c>
      <c r="B42" s="56">
        <v>2550</v>
      </c>
      <c r="C42" s="56">
        <v>4240</v>
      </c>
      <c r="D42" s="56">
        <v>7889</v>
      </c>
      <c r="E42" s="56">
        <v>2569</v>
      </c>
      <c r="F42" s="56">
        <v>4271</v>
      </c>
      <c r="G42" s="56">
        <v>7958</v>
      </c>
    </row>
    <row r="43" spans="1:7">
      <c r="A43" s="56">
        <v>40</v>
      </c>
      <c r="B43" s="56">
        <v>2548</v>
      </c>
      <c r="C43" s="56">
        <v>4236</v>
      </c>
      <c r="D43" s="56">
        <v>7880</v>
      </c>
      <c r="E43" s="56">
        <v>2569</v>
      </c>
      <c r="F43" s="56">
        <v>4269</v>
      </c>
      <c r="G43" s="56">
        <v>7954</v>
      </c>
    </row>
    <row r="44" spans="1:7">
      <c r="A44" s="56">
        <v>41</v>
      </c>
      <c r="B44" s="56">
        <v>2545</v>
      </c>
      <c r="C44" s="56">
        <v>4232</v>
      </c>
      <c r="D44" s="56">
        <v>7868</v>
      </c>
      <c r="E44" s="56">
        <v>2567</v>
      </c>
      <c r="F44" s="56">
        <v>4267</v>
      </c>
      <c r="G44" s="56">
        <v>7950</v>
      </c>
    </row>
    <row r="45" spans="1:7">
      <c r="A45" s="56">
        <v>42</v>
      </c>
      <c r="B45" s="56">
        <v>2541</v>
      </c>
      <c r="C45" s="56">
        <v>4226</v>
      </c>
      <c r="D45" s="56">
        <v>7857</v>
      </c>
      <c r="E45" s="56">
        <v>2566</v>
      </c>
      <c r="F45" s="56">
        <v>4265</v>
      </c>
      <c r="G45" s="56">
        <v>7945</v>
      </c>
    </row>
    <row r="46" spans="1:7">
      <c r="A46" s="56">
        <v>43</v>
      </c>
      <c r="B46" s="56">
        <v>2537</v>
      </c>
      <c r="C46" s="56">
        <v>4220</v>
      </c>
      <c r="D46" s="56">
        <v>7848</v>
      </c>
      <c r="E46" s="56">
        <v>2564</v>
      </c>
      <c r="F46" s="56">
        <v>4263</v>
      </c>
      <c r="G46" s="56">
        <v>7941</v>
      </c>
    </row>
    <row r="47" spans="1:7">
      <c r="A47" s="56">
        <v>44</v>
      </c>
      <c r="B47" s="56">
        <v>2533</v>
      </c>
      <c r="C47" s="56">
        <v>4213</v>
      </c>
      <c r="D47" s="56">
        <v>7840</v>
      </c>
      <c r="E47" s="56">
        <v>2563</v>
      </c>
      <c r="F47" s="56">
        <v>4260</v>
      </c>
      <c r="G47" s="56">
        <v>7937</v>
      </c>
    </row>
    <row r="48" spans="1:7">
      <c r="A48" s="56">
        <v>45</v>
      </c>
      <c r="B48" s="56">
        <v>2529</v>
      </c>
      <c r="C48" s="56">
        <v>4208</v>
      </c>
      <c r="D48" s="56">
        <v>7835</v>
      </c>
      <c r="E48" s="56">
        <v>2561</v>
      </c>
      <c r="F48" s="56">
        <v>4258</v>
      </c>
      <c r="G48" s="56">
        <v>7935</v>
      </c>
    </row>
    <row r="49" spans="1:7">
      <c r="A49" s="56">
        <v>46</v>
      </c>
      <c r="B49" s="56">
        <v>2526</v>
      </c>
      <c r="C49" s="56">
        <v>4203</v>
      </c>
      <c r="D49" s="56">
        <v>7832</v>
      </c>
      <c r="E49" s="56">
        <v>2560</v>
      </c>
      <c r="F49" s="56">
        <v>4256</v>
      </c>
      <c r="G49" s="56">
        <v>7934</v>
      </c>
    </row>
    <row r="50" spans="1:7">
      <c r="A50" s="56">
        <v>47</v>
      </c>
      <c r="B50" s="56">
        <v>2524</v>
      </c>
      <c r="C50" s="56">
        <v>4200</v>
      </c>
      <c r="D50" s="56">
        <v>7832</v>
      </c>
      <c r="E50" s="56">
        <v>2559</v>
      </c>
      <c r="F50" s="56">
        <v>4254</v>
      </c>
      <c r="G50" s="56">
        <v>7934</v>
      </c>
    </row>
    <row r="51" spans="1:7">
      <c r="A51" s="56">
        <v>48</v>
      </c>
      <c r="B51" s="56">
        <v>2522</v>
      </c>
      <c r="C51" s="56">
        <v>4198</v>
      </c>
      <c r="D51" s="56">
        <v>7831</v>
      </c>
      <c r="E51" s="56">
        <v>2558</v>
      </c>
      <c r="F51" s="56">
        <v>4253</v>
      </c>
      <c r="G51" s="56">
        <v>7935</v>
      </c>
    </row>
    <row r="52" spans="1:7">
      <c r="A52" s="56">
        <v>49</v>
      </c>
      <c r="B52" s="56">
        <v>2521</v>
      </c>
      <c r="C52" s="56">
        <v>4198</v>
      </c>
      <c r="D52" s="56">
        <v>7831</v>
      </c>
      <c r="E52" s="56">
        <v>2558</v>
      </c>
      <c r="F52" s="56">
        <v>4253</v>
      </c>
      <c r="G52" s="56">
        <v>7936</v>
      </c>
    </row>
    <row r="53" spans="1:7">
      <c r="A53" s="56">
        <v>50</v>
      </c>
      <c r="B53" s="56">
        <v>2520</v>
      </c>
      <c r="C53" s="56">
        <v>4198</v>
      </c>
      <c r="D53" s="56">
        <v>7832</v>
      </c>
      <c r="E53" s="56">
        <v>2557</v>
      </c>
      <c r="F53" s="56">
        <v>4254</v>
      </c>
      <c r="G53" s="56">
        <v>7936</v>
      </c>
    </row>
    <row r="54" spans="1:7">
      <c r="A54" s="56">
        <v>51</v>
      </c>
      <c r="B54" s="56">
        <v>2520</v>
      </c>
      <c r="C54" s="56">
        <v>4198</v>
      </c>
      <c r="D54" s="56">
        <v>7832</v>
      </c>
      <c r="E54" s="56">
        <v>2557</v>
      </c>
      <c r="F54" s="56">
        <v>4254</v>
      </c>
      <c r="G54" s="56">
        <v>7937</v>
      </c>
    </row>
    <row r="55" spans="1:7">
      <c r="A55" s="56">
        <v>52</v>
      </c>
      <c r="B55" s="56">
        <v>2520</v>
      </c>
      <c r="C55" s="56">
        <v>4198</v>
      </c>
      <c r="D55" s="56">
        <v>7833</v>
      </c>
      <c r="E55" s="56">
        <v>2557</v>
      </c>
      <c r="F55" s="56">
        <v>4254</v>
      </c>
      <c r="G55" s="56">
        <v>7938</v>
      </c>
    </row>
    <row r="56" spans="1:7">
      <c r="A56" s="56">
        <v>53</v>
      </c>
      <c r="B56" s="56">
        <v>2519</v>
      </c>
      <c r="C56" s="56">
        <v>4198</v>
      </c>
      <c r="D56" s="56">
        <v>7831</v>
      </c>
      <c r="E56" s="56">
        <v>2557</v>
      </c>
      <c r="F56" s="56">
        <v>4255</v>
      </c>
      <c r="G56" s="56">
        <v>7937</v>
      </c>
    </row>
    <row r="57" spans="1:7">
      <c r="A57" s="56">
        <v>54</v>
      </c>
      <c r="B57" s="56">
        <v>2519</v>
      </c>
      <c r="C57" s="56">
        <v>4199</v>
      </c>
      <c r="D57" s="56">
        <v>7828</v>
      </c>
      <c r="E57" s="56">
        <v>2557</v>
      </c>
      <c r="F57" s="56">
        <v>4255</v>
      </c>
      <c r="G57" s="56">
        <v>7936</v>
      </c>
    </row>
    <row r="58" spans="1:7">
      <c r="A58" s="56">
        <v>55</v>
      </c>
      <c r="B58" s="56">
        <v>2518</v>
      </c>
      <c r="C58" s="56">
        <v>4199</v>
      </c>
      <c r="D58" s="56">
        <v>7821</v>
      </c>
      <c r="E58" s="56">
        <v>2557</v>
      </c>
      <c r="F58" s="56">
        <v>4255</v>
      </c>
      <c r="G58" s="56">
        <v>7933</v>
      </c>
    </row>
    <row r="59" spans="1:7">
      <c r="A59" s="56">
        <v>56</v>
      </c>
      <c r="B59" s="56">
        <v>2517</v>
      </c>
      <c r="C59" s="56">
        <v>4199</v>
      </c>
      <c r="D59" s="56">
        <v>7811</v>
      </c>
      <c r="E59" s="56">
        <v>2557</v>
      </c>
      <c r="F59" s="56">
        <v>4255</v>
      </c>
      <c r="G59" s="56">
        <v>7928</v>
      </c>
    </row>
    <row r="60" spans="1:7">
      <c r="A60" s="56">
        <v>57</v>
      </c>
      <c r="B60" s="56">
        <v>2516</v>
      </c>
      <c r="C60" s="56">
        <v>4199</v>
      </c>
      <c r="D60" s="56">
        <v>7796</v>
      </c>
      <c r="E60" s="56">
        <v>2556</v>
      </c>
      <c r="F60" s="56">
        <v>4255</v>
      </c>
      <c r="G60" s="56">
        <v>7920</v>
      </c>
    </row>
    <row r="61" spans="1:7">
      <c r="A61" s="56">
        <v>58</v>
      </c>
      <c r="B61" s="56">
        <v>2515</v>
      </c>
      <c r="C61" s="56">
        <v>4196</v>
      </c>
      <c r="D61" s="56">
        <v>7776</v>
      </c>
      <c r="E61" s="56">
        <v>2556</v>
      </c>
      <c r="F61" s="56">
        <v>4254</v>
      </c>
      <c r="G61" s="56">
        <v>7910</v>
      </c>
    </row>
    <row r="62" spans="1:7">
      <c r="A62" s="56">
        <v>59</v>
      </c>
      <c r="B62" s="56">
        <v>2513</v>
      </c>
      <c r="C62" s="56">
        <v>4190</v>
      </c>
      <c r="D62" s="56">
        <v>7749</v>
      </c>
      <c r="E62" s="56">
        <v>2554</v>
      </c>
      <c r="F62" s="56">
        <v>4250</v>
      </c>
      <c r="G62" s="56">
        <v>7897</v>
      </c>
    </row>
    <row r="63" spans="1:7">
      <c r="A63" s="56">
        <v>60</v>
      </c>
      <c r="B63" s="56">
        <v>2508</v>
      </c>
      <c r="C63" s="56">
        <v>4180</v>
      </c>
      <c r="D63" s="56">
        <v>7714</v>
      </c>
      <c r="E63" s="56">
        <v>2552</v>
      </c>
      <c r="F63" s="56">
        <v>4245</v>
      </c>
      <c r="G63" s="56">
        <v>7879</v>
      </c>
    </row>
    <row r="64" spans="1:7">
      <c r="A64" s="56">
        <v>61</v>
      </c>
      <c r="B64" s="56">
        <v>2498</v>
      </c>
      <c r="C64" s="56">
        <v>4164</v>
      </c>
      <c r="D64" s="56">
        <v>7666</v>
      </c>
      <c r="E64" s="56">
        <v>2547</v>
      </c>
      <c r="F64" s="56">
        <v>4238</v>
      </c>
      <c r="G64" s="56">
        <v>7856</v>
      </c>
    </row>
    <row r="65" spans="1:7">
      <c r="A65" s="56">
        <v>62</v>
      </c>
      <c r="B65" s="56">
        <v>2484</v>
      </c>
      <c r="C65" s="56">
        <v>4143</v>
      </c>
      <c r="D65" s="56">
        <v>7605</v>
      </c>
      <c r="E65" s="56">
        <v>2540</v>
      </c>
      <c r="F65" s="56">
        <v>4227</v>
      </c>
      <c r="G65" s="56">
        <v>7828</v>
      </c>
    </row>
    <row r="66" spans="1:7">
      <c r="A66" s="56">
        <v>63</v>
      </c>
      <c r="B66" s="56">
        <v>2467</v>
      </c>
      <c r="C66" s="56">
        <v>4118</v>
      </c>
      <c r="D66" s="56">
        <v>7531</v>
      </c>
      <c r="E66" s="56">
        <v>2532</v>
      </c>
      <c r="F66" s="56">
        <v>4215</v>
      </c>
      <c r="G66" s="56">
        <v>7794</v>
      </c>
    </row>
    <row r="67" spans="1:7">
      <c r="A67" s="56">
        <v>64</v>
      </c>
      <c r="B67" s="56">
        <v>2447</v>
      </c>
      <c r="C67" s="56">
        <v>4088</v>
      </c>
      <c r="D67" s="56">
        <v>7439</v>
      </c>
      <c r="E67" s="56">
        <v>2523</v>
      </c>
      <c r="F67" s="56">
        <v>4201</v>
      </c>
      <c r="G67" s="56">
        <v>7753</v>
      </c>
    </row>
    <row r="68" spans="1:7">
      <c r="A68" s="56">
        <v>65</v>
      </c>
      <c r="B68" s="56">
        <v>2421</v>
      </c>
      <c r="C68" s="56">
        <v>4050</v>
      </c>
      <c r="D68" s="56">
        <v>7318</v>
      </c>
      <c r="E68" s="56">
        <v>2511</v>
      </c>
      <c r="F68" s="56">
        <v>4183</v>
      </c>
      <c r="G68" s="56">
        <v>7704</v>
      </c>
    </row>
    <row r="69" spans="1:7">
      <c r="A69" s="56">
        <v>66</v>
      </c>
      <c r="B69" s="56">
        <v>2390</v>
      </c>
      <c r="C69" s="56">
        <v>4003</v>
      </c>
      <c r="D69" s="56" t="s">
        <v>78</v>
      </c>
      <c r="E69" s="56">
        <v>2497</v>
      </c>
      <c r="F69" s="56">
        <v>4162</v>
      </c>
      <c r="G69" s="56" t="s">
        <v>78</v>
      </c>
    </row>
    <row r="70" spans="1:7">
      <c r="A70" s="56">
        <v>67</v>
      </c>
      <c r="B70" s="56">
        <v>2349</v>
      </c>
      <c r="C70" s="56">
        <v>3944</v>
      </c>
      <c r="D70" s="56" t="s">
        <v>78</v>
      </c>
      <c r="E70" s="56">
        <v>2480</v>
      </c>
      <c r="F70" s="56">
        <v>4136</v>
      </c>
      <c r="G70" s="56" t="s">
        <v>78</v>
      </c>
    </row>
    <row r="71" spans="1:7">
      <c r="A71" s="56">
        <v>68</v>
      </c>
      <c r="B71" s="56">
        <v>2294</v>
      </c>
      <c r="C71" s="56">
        <v>3866</v>
      </c>
      <c r="D71" s="56" t="s">
        <v>78</v>
      </c>
      <c r="E71" s="56">
        <v>2460</v>
      </c>
      <c r="F71" s="56">
        <v>4105</v>
      </c>
      <c r="G71" s="56" t="s">
        <v>78</v>
      </c>
    </row>
    <row r="72" spans="1:7">
      <c r="A72" s="56">
        <v>69</v>
      </c>
      <c r="B72" s="56">
        <v>2214</v>
      </c>
      <c r="C72" s="56">
        <v>3757</v>
      </c>
      <c r="D72" s="56" t="s">
        <v>78</v>
      </c>
      <c r="E72" s="56">
        <v>2434</v>
      </c>
      <c r="F72" s="56">
        <v>4067</v>
      </c>
      <c r="G72" s="56" t="s">
        <v>78</v>
      </c>
    </row>
    <row r="73" spans="1:7">
      <c r="A73" s="56">
        <v>70</v>
      </c>
      <c r="B73" s="56">
        <v>2078</v>
      </c>
      <c r="C73" s="56">
        <v>3586</v>
      </c>
      <c r="D73" s="56" t="s">
        <v>78</v>
      </c>
      <c r="E73" s="56">
        <v>2401</v>
      </c>
      <c r="F73" s="56">
        <v>4018</v>
      </c>
      <c r="G73" s="56" t="s">
        <v>78</v>
      </c>
    </row>
  </sheetData>
  <sheetProtection selectLockedCells="1" selectUnlockedCells="1"/>
  <mergeCells count="3">
    <mergeCell ref="B1:D1"/>
    <mergeCell ref="E1:G1"/>
    <mergeCell ref="A1:A2"/>
  </mergeCells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5660-A18A-4304-B758-208CC92F1BF4}">
  <dimension ref="A1:AF109"/>
  <sheetViews>
    <sheetView showZeros="0" topLeftCell="L1" zoomScaleNormal="100" workbookViewId="0">
      <selection activeCell="AF1" sqref="M1:AF1048576"/>
    </sheetView>
  </sheetViews>
  <sheetFormatPr defaultColWidth="8.88671875" defaultRowHeight="14.55"/>
  <cols>
    <col min="1" max="2" width="5.6640625" customWidth="1"/>
    <col min="3" max="4" width="10.6640625" customWidth="1"/>
    <col min="5" max="9" width="10.6640625" style="75" customWidth="1"/>
    <col min="10" max="10" width="12.6640625" customWidth="1"/>
    <col min="11" max="12" width="10.6640625" style="74" customWidth="1"/>
    <col min="13" max="13" width="10.6640625" style="1" hidden="1" customWidth="1"/>
    <col min="14" max="14" width="12.44140625" style="1" hidden="1" customWidth="1"/>
    <col min="15" max="15" width="13.44140625" style="1" hidden="1" customWidth="1"/>
    <col min="16" max="17" width="9.109375" style="1" hidden="1" customWidth="1"/>
    <col min="18" max="19" width="13.44140625" style="1" hidden="1" customWidth="1"/>
    <col min="20" max="21" width="11.33203125" style="1" hidden="1" customWidth="1"/>
    <col min="22" max="22" width="12.44140625" style="1" hidden="1" customWidth="1"/>
    <col min="23" max="27" width="11.33203125" style="1" hidden="1" customWidth="1"/>
    <col min="28" max="29" width="8.88671875" style="1" hidden="1" customWidth="1"/>
    <col min="30" max="30" width="13.109375" style="1" hidden="1" customWidth="1"/>
    <col min="31" max="31" width="8.88671875" style="1" hidden="1" customWidth="1"/>
    <col min="32" max="32" width="0" style="1" hidden="1" customWidth="1"/>
  </cols>
  <sheetData>
    <row r="1" spans="1:31" ht="20">
      <c r="A1" s="140" t="s">
        <v>85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</row>
    <row r="2" spans="1:31">
      <c r="A2" s="142" t="str">
        <f>xb&amp;"，"&amp;nl&amp;"岁，年交保费"&amp;bf&amp;"万元，"&amp;jfq&amp;"年交费，演示如下："</f>
        <v>女，40岁，年交保费10万元，5年交费，演示如下：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31">
      <c r="A3" s="144" t="s">
        <v>23</v>
      </c>
      <c r="B3" s="145" t="s">
        <v>0</v>
      </c>
      <c r="C3" s="145" t="s">
        <v>67</v>
      </c>
      <c r="D3" s="145" t="s">
        <v>24</v>
      </c>
      <c r="E3" s="146" t="s">
        <v>28</v>
      </c>
      <c r="F3" s="138" t="s">
        <v>119</v>
      </c>
      <c r="G3" s="138" t="s">
        <v>120</v>
      </c>
      <c r="H3" s="139" t="s">
        <v>25</v>
      </c>
      <c r="I3" s="147" t="s">
        <v>121</v>
      </c>
      <c r="J3" s="149" t="s">
        <v>30</v>
      </c>
      <c r="K3" s="150" t="s">
        <v>69</v>
      </c>
      <c r="L3" s="152" t="s">
        <v>70</v>
      </c>
      <c r="M3" s="154" t="s">
        <v>71</v>
      </c>
      <c r="N3" s="133" t="s">
        <v>32</v>
      </c>
      <c r="O3" s="133" t="s">
        <v>34</v>
      </c>
      <c r="P3" s="135" t="s">
        <v>115</v>
      </c>
      <c r="Q3" s="135" t="s">
        <v>116</v>
      </c>
      <c r="R3" s="136" t="s">
        <v>35</v>
      </c>
      <c r="S3" s="133" t="s">
        <v>36</v>
      </c>
      <c r="T3" s="133" t="s">
        <v>37</v>
      </c>
      <c r="U3" s="133" t="s">
        <v>38</v>
      </c>
      <c r="V3" s="133" t="s">
        <v>39</v>
      </c>
      <c r="W3" s="135" t="s">
        <v>117</v>
      </c>
      <c r="X3" s="135" t="s">
        <v>118</v>
      </c>
      <c r="Y3" s="133" t="s">
        <v>41</v>
      </c>
      <c r="Z3" s="133" t="s">
        <v>42</v>
      </c>
      <c r="AA3" s="133" t="s">
        <v>43</v>
      </c>
      <c r="AB3" s="1" t="s">
        <v>124</v>
      </c>
      <c r="AC3" s="1" t="s">
        <v>125</v>
      </c>
      <c r="AD3" s="79" t="s">
        <v>126</v>
      </c>
    </row>
    <row r="4" spans="1:31">
      <c r="A4" s="144"/>
      <c r="B4" s="145"/>
      <c r="C4" s="145"/>
      <c r="D4" s="145"/>
      <c r="E4" s="139"/>
      <c r="F4" s="139"/>
      <c r="G4" s="139"/>
      <c r="H4" s="139"/>
      <c r="I4" s="148"/>
      <c r="J4" s="144"/>
      <c r="K4" s="151"/>
      <c r="L4" s="153"/>
      <c r="M4" s="155"/>
      <c r="N4" s="134"/>
      <c r="O4" s="134"/>
      <c r="P4" s="134"/>
      <c r="Q4" s="133"/>
      <c r="R4" s="137"/>
      <c r="S4" s="134"/>
      <c r="T4" s="134"/>
      <c r="U4" s="134"/>
      <c r="V4" s="134"/>
      <c r="W4" s="134"/>
      <c r="X4" s="134"/>
      <c r="Y4" s="134"/>
      <c r="Z4" s="134"/>
      <c r="AA4" s="134"/>
    </row>
    <row r="5" spans="1:31">
      <c r="A5" s="2">
        <v>1</v>
      </c>
      <c r="B5" s="2">
        <f>nl+1</f>
        <v>41</v>
      </c>
      <c r="C5" s="2">
        <f>bf*10000</f>
        <v>100000</v>
      </c>
      <c r="D5" s="2">
        <f t="shared" ref="D5:D36" si="0">IF(B5="","",IF(bflqfd=FALSE,0,IF(AND(B5&gt;=kslq1,B5&lt;=jslq1),bflq1,IF(AND(B5&gt;=kslq2,B5&lt;=jslq2),bflq2,IF(AND(B5&gt;=kslq3,B5&lt;=jslq3),bflq3,IF(AND(B5&gt;=kslq4,B5&lt;=jslq4),bflq4,IF(AND(B5&gt;=kslq5,B5&lt;=jslq5),bflq5,IF(AND(B5&gt;=kslq6,B5&lt;=jslq6),bflq6,IF(AND(B5&gt;=kslq7,B5&lt;=jslq7),bflq7,IF(AND(B5&gt;=kslq8,B5&lt;=jslq8),bflq8,0))))))))))</f>
        <v>0</v>
      </c>
      <c r="E5" s="46">
        <f>IF(A5="","",V5)</f>
        <v>426900</v>
      </c>
      <c r="F5" s="46">
        <f>IF(A5="","",W5)</f>
        <v>160000</v>
      </c>
      <c r="G5" s="46">
        <f>IF(A5="","",X5)</f>
        <v>160000</v>
      </c>
      <c r="H5" s="46">
        <f>IF(A5="","",Y5)</f>
        <v>853800</v>
      </c>
      <c r="I5" s="46">
        <f>IF(A5="","",Z5)</f>
        <v>1013800</v>
      </c>
      <c r="J5" s="2">
        <f>IF(A5="","",O5-D5)</f>
        <v>41900</v>
      </c>
      <c r="K5" s="6" t="str">
        <f>IF(B5="","",IF(O4&lt;=SUM($C$5:C5),"",IF(A5&lt;=jfq,(O5/C5-1)/((A5+1)/2),(O5/SUM($C$5:C5)-1)/(A5-(jfq-1)/2))))</f>
        <v/>
      </c>
      <c r="L5" s="78" t="str">
        <f>IF(AA5="","",IF(A5&lt;=jfq,(AA5-bf*10000)/SUM(C$5:$C5)/(C5/C4),AA5/SUM(C$5:$C5)))</f>
        <v/>
      </c>
      <c r="M5" s="76" t="str">
        <f>IF(B5="","",IF(O4&lt;=SUM($C$5:C5),"",IF(C5="",O5/O4-1,(O5/O4)/(C5/C4)-1)))</f>
        <v/>
      </c>
      <c r="N5" s="5">
        <f>IF(xb="男",IF(jfq=3,VLOOKUP(nl,JBBE,2,FALSE),IF(jfq=5,VLOOKUP(nl,JBBE,3,FALSE),VLOOKUP(nl,JBBE,4,FALSE))),IF(jfq=3,VLOOKUP(nl,JBBE,5,FALSE),IF(jfq=5,VLOOKUP(nl,JBBE,6,FALSE),VLOOKUP(nl,JBBE,7,FALSE))))*10*bf</f>
        <v>426900</v>
      </c>
      <c r="O5" s="5">
        <f t="shared" ref="O5:O68" si="1">IF(A5="","",bf*10*IF(xb="男",IF(jfq=3,VLOOKUP(nl,M3XJ,A5+1,FALSE),IF(jfq=5,VLOOKUP(nl,M5XJ,A5+1,FALSE),VLOOKUP(nl,M10XJ,A5+1,FALSE))),IF(jfq=3,VLOOKUP(nl,F3XJ,A5+1,FALSE),IF(jfq=5,VLOOKUP(nl,F5XJ,A5+1,FALSE),VLOOKUP(nl,F10XJ,A5+1,FALSE)))))</f>
        <v>41900</v>
      </c>
      <c r="P5" s="5">
        <f>IF(A5="","",IF(B5&lt;=18,MAX(SUM($C$5:C5),O5),IF(A5&lt;=jfq,IF(B5&lt;=41,MAX(SUM($C$5:C5)*1.6,O5),IF(B5&lt;=61,MAX(SUM($C$5:C5)*1.4,O5),MAX(SUM($C$5:C5)*1.2,O5))),IF(B5&lt;=41,MAX(SUM($C$5:C5)*1.6,O5,N5),IF(B5&lt;=61,MAX(SUM($C$5:C5)*1.4,O5,N5),MAX(SUM($C$5:C5)*1.2,O5,N5))))))</f>
        <v>160000</v>
      </c>
      <c r="Q5" s="5">
        <f>IF(A5="","",IF(A5&lt;=jfq,IF(B5&lt;=18,MAX(SUM($C$5:C5),O5),IF(B5&lt;=41,MAX(SUM($C$5:C5)*1.6,O5),IF(B5&lt;=61,MAX(SUM($C$5:C5)*1.4,O5),MAX(SUM($C$5:C5)*1.2,O5)))),IF(B5&lt;=18,MAX(SUM($C$5:C5),O5,N5),IF(B5&lt;=41,MAX(SUM($C$5:C5)*1.6,O5,N5),IF(B5&lt;=61,MAX(SUM($C$5:C5)*1.4,O5,N5),MAX(SUM($C$5:C5)*1.2,O5,N5))))))</f>
        <v>160000</v>
      </c>
      <c r="R5" s="5">
        <f>IF(B5="","",IF(AND(B5&gt;=18,B5&lt;=75),$N$5*2,0))</f>
        <v>853800</v>
      </c>
      <c r="S5" s="5">
        <f>IF(A5="","",P5+R5)</f>
        <v>1013800</v>
      </c>
      <c r="T5" s="5">
        <f>IF(A5="","",J5)</f>
        <v>41900</v>
      </c>
      <c r="U5" s="5">
        <f>IF(A5="","",SUM($C$5:C5)*T5/O5)</f>
        <v>100000</v>
      </c>
      <c r="V5" s="5">
        <f>IF(A5="","",N5/O5*T5)</f>
        <v>426900</v>
      </c>
      <c r="W5" s="5">
        <f>IF(A5="","",P5/O5*T5)</f>
        <v>160000</v>
      </c>
      <c r="X5" s="5">
        <f>IF(A5="","",Q5/O5*T5)</f>
        <v>160000</v>
      </c>
      <c r="Y5" s="5">
        <f>IF(A5="","",R5/O5*T5)</f>
        <v>853800</v>
      </c>
      <c r="Z5" s="5">
        <f>IF(A5="","",X5+Y5)</f>
        <v>1013800</v>
      </c>
      <c r="AA5" s="5" t="str">
        <f>IF(A5=1,"",IF(A5="","",IF(O4&gt;=SUM($C$4:C4),O5-O4,"")))</f>
        <v/>
      </c>
      <c r="AB5" s="1">
        <f>IF(U5&gt;=SUM($C$5:C5)*0.8,0,1)</f>
        <v>0</v>
      </c>
      <c r="AC5" s="1">
        <f>IF(U5&lt;400,1,0)</f>
        <v>0</v>
      </c>
      <c r="AD5" s="1">
        <f>IFERROR(O5*0.2,"")</f>
        <v>8380</v>
      </c>
      <c r="AE5" s="1">
        <f>O5*0.2</f>
        <v>8380</v>
      </c>
    </row>
    <row r="6" spans="1:31">
      <c r="A6" s="2">
        <v>2</v>
      </c>
      <c r="B6" s="2">
        <f>nl+2</f>
        <v>42</v>
      </c>
      <c r="C6" s="2">
        <f t="shared" ref="C6:C24" si="2">IF(A6&lt;=jfq,bf*10000,"")</f>
        <v>100000</v>
      </c>
      <c r="D6" s="2">
        <f t="shared" si="0"/>
        <v>0</v>
      </c>
      <c r="E6" s="46">
        <f t="shared" ref="E6:E69" si="3">IF(A6="","",V6)</f>
        <v>439707</v>
      </c>
      <c r="F6" s="46">
        <f t="shared" ref="F6:F69" si="4">IF(A6="","",W6)</f>
        <v>280000</v>
      </c>
      <c r="G6" s="46">
        <f t="shared" ref="G6:G69" si="5">IF(A6="","",X6)</f>
        <v>280000</v>
      </c>
      <c r="H6" s="46">
        <f t="shared" ref="H6:H69" si="6">IF(A6="","",Y6)</f>
        <v>853800</v>
      </c>
      <c r="I6" s="46">
        <f t="shared" ref="I6:I69" si="7">IF(A6="","",Z6)</f>
        <v>1133800</v>
      </c>
      <c r="J6" s="2">
        <f>IF(B6="","",J5/O5*O6-D6)</f>
        <v>107800</v>
      </c>
      <c r="K6" s="6" t="str">
        <f>IF(B6="","",IF(O5&lt;=SUM($C$5:C6),"",IF(A6&lt;=jfq,(O6/C6-1)/((A6+1)/2),(O6/SUM($C$5:C6)-1)/(A6-(jfq-1)/2))))</f>
        <v/>
      </c>
      <c r="L6" s="78" t="str">
        <f>IF(AA6="","",IF(A6&lt;=jfq,(AA6-bf*10000)/SUM(C$5:$C6)/(C6/C5),AA6/SUM(C$5:$C6)))</f>
        <v/>
      </c>
      <c r="M6" s="76" t="str">
        <f>IF(B6="","",IF(O5&lt;=SUM($C$5:C6),"",IF(C6="",O6/O5-1,(O6/O5)/(C6/C5)-1)))</f>
        <v/>
      </c>
      <c r="N6" s="5">
        <f>IF(A6="","",N5*1.03)</f>
        <v>439707</v>
      </c>
      <c r="O6" s="5">
        <f t="shared" si="1"/>
        <v>107800</v>
      </c>
      <c r="P6" s="5">
        <f>IF(A6="","",IF(B6&lt;=18,MAX(SUM($C$5:C6),O6),IF(A6&lt;=jfq,IF(B6&lt;=41,MAX(SUM($C$5:C6)*1.6,O6),IF(B6&lt;=61,MAX(SUM($C$5:C6)*1.4,O6),MAX(SUM($C$5:C6)*1.2,O6))),IF(B6&lt;=41,MAX(SUM($C$5:C6)*1.6,O6,N6),IF(B6&lt;=61,MAX(SUM($C$5:C6)*1.4,O6,N6),MAX(SUM($C$5:C6)*1.2,O6,N6))))))</f>
        <v>280000</v>
      </c>
      <c r="Q6" s="5">
        <f>IF(A6="","",IF(A6&lt;=jfq,IF(B6&lt;=18,MAX(SUM($C$5:C6),O6),IF(B6&lt;=41,MAX(SUM($C$5:C6)*1.6,O6),IF(B6&lt;=61,MAX(SUM($C$5:C6)*1.4,O6),MAX(SUM($C$5:C6)*1.2,O6)))),IF(B6&lt;=18,MAX(SUM($C$5:C6),O6,N6),IF(B6&lt;=41,MAX(SUM($C$5:C6)*1.6,O6,N6),IF(B6&lt;=61,MAX(SUM($C$5:C6)*1.4,O6,N6),MAX(SUM($C$5:C6)*1.2,O6,N6))))))</f>
        <v>280000</v>
      </c>
      <c r="R6" s="5">
        <f t="shared" ref="R6:R69" si="8">IF(B6="","",IF(AND(B6&gt;=18,B6&lt;=75),$N$5*2,0))</f>
        <v>853800</v>
      </c>
      <c r="S6" s="5">
        <f t="shared" ref="S6:S69" si="9">IF(A6="","",P6+R6)</f>
        <v>1133800</v>
      </c>
      <c r="T6" s="5">
        <f t="shared" ref="T6:T69" si="10">IF(A6="","",J6)</f>
        <v>107800</v>
      </c>
      <c r="U6" s="5">
        <f>IF(A6="","",SUM($C$5:C6)*T6/O6)</f>
        <v>200000</v>
      </c>
      <c r="V6" s="5">
        <f t="shared" ref="V6:V69" si="11">IF(A6="","",N6/O6*T6)</f>
        <v>439707</v>
      </c>
      <c r="W6" s="5">
        <f t="shared" ref="W6:W69" si="12">IF(A6="","",P6/O6*T6)</f>
        <v>280000</v>
      </c>
      <c r="X6" s="5">
        <f t="shared" ref="X6:X69" si="13">IF(A6="","",Q6/O6*T6)</f>
        <v>280000</v>
      </c>
      <c r="Y6" s="5">
        <f t="shared" ref="Y6:Y69" si="14">IF(A6="","",R6/O6*T6)</f>
        <v>853800</v>
      </c>
      <c r="Z6" s="5">
        <f t="shared" ref="Z6:Z69" si="15">IF(A6="","",X6+Y6)</f>
        <v>1133800</v>
      </c>
      <c r="AA6" s="5" t="str">
        <f>IF(A6=1,"",IF(A6="","",IF(O5&gt;=SUM($C$4:C5),O6-O5,"")))</f>
        <v/>
      </c>
      <c r="AB6" s="1">
        <f>IFERROR(IF(A6&lt;jfq,IF((U5/SUM($C$5:C5))-(U6/SUM($C$5:C6))&gt;0.2,1,0),IF((U5-U6)/SUM($C$5:C6)&gt;0.2,1,0)),0)</f>
        <v>0</v>
      </c>
      <c r="AC6" s="1">
        <f t="shared" ref="AC6:AC69" si="16">IF(U6&lt;400,1,0)</f>
        <v>0</v>
      </c>
      <c r="AD6" s="1">
        <f t="shared" ref="AD6:AD69" si="17">IFERROR(O6*0.2,"")</f>
        <v>21560</v>
      </c>
      <c r="AE6" s="1">
        <f>IFERROR(MAX(MIN((1-400/SUM($C$5:C6)-(1-U5/SUM($C$5:C5)))*O6,O6*0.2),0),"")</f>
        <v>21560</v>
      </c>
    </row>
    <row r="7" spans="1:31">
      <c r="A7" s="2">
        <v>3</v>
      </c>
      <c r="B7" s="2">
        <f>nl+3</f>
        <v>43</v>
      </c>
      <c r="C7" s="2">
        <f t="shared" si="2"/>
        <v>100000</v>
      </c>
      <c r="D7" s="2">
        <f t="shared" si="0"/>
        <v>0</v>
      </c>
      <c r="E7" s="46">
        <f t="shared" si="3"/>
        <v>452898.21000000008</v>
      </c>
      <c r="F7" s="46">
        <f t="shared" si="4"/>
        <v>419999.99999999994</v>
      </c>
      <c r="G7" s="46">
        <f t="shared" si="5"/>
        <v>419999.99999999994</v>
      </c>
      <c r="H7" s="46">
        <f t="shared" si="6"/>
        <v>853800</v>
      </c>
      <c r="I7" s="46">
        <f t="shared" si="7"/>
        <v>1273800</v>
      </c>
      <c r="J7" s="2">
        <f t="shared" ref="J7:J70" si="18">IF(B7="","",J6/O6*O7-D7)</f>
        <v>201200</v>
      </c>
      <c r="K7" s="6" t="str">
        <f>IF(B7="","",IF(O6&lt;=SUM($C$5:C7),"",IF(A7&lt;=jfq,(O7/C7-1)/((A7+1)/2),(O7/SUM($C$5:C7)-1)/(A7-(jfq-1)/2))))</f>
        <v/>
      </c>
      <c r="L7" s="8" t="str">
        <f>IF(AA7="","",IF(A7&lt;=jfq,(AA7-bf*10000)/SUM(C$5:$C7)/(C7/C6),AA7/SUM(C$5:$C7)))</f>
        <v/>
      </c>
      <c r="M7" s="76" t="str">
        <f>IF(B7="","",IF(O6&lt;=SUM($C$5:C7),"",IF(C7="",O7/O6-1,(O7/O6)/(C7/C6)-1)))</f>
        <v/>
      </c>
      <c r="N7" s="5">
        <f t="shared" ref="N7:N70" si="19">IF(A7="","",N6*1.03)</f>
        <v>452898.21</v>
      </c>
      <c r="O7" s="5">
        <f t="shared" si="1"/>
        <v>201200</v>
      </c>
      <c r="P7" s="5">
        <f>IF(A7="","",IF(B7&lt;=18,MAX(SUM($C$5:C7),O7),IF(A7&lt;=jfq,IF(B7&lt;=41,MAX(SUM($C$5:C7)*1.6,O7),IF(B7&lt;=61,MAX(SUM($C$5:C7)*1.4,O7),MAX(SUM($C$5:C7)*1.2,O7))),IF(B7&lt;=41,MAX(SUM($C$5:C7)*1.6,O7,N7),IF(B7&lt;=61,MAX(SUM($C$5:C7)*1.4,O7,N7),MAX(SUM($C$5:C7)*1.2,O7,N7))))))</f>
        <v>420000</v>
      </c>
      <c r="Q7" s="5">
        <f>IF(A7="","",IF(A7&lt;=jfq,IF(B7&lt;=18,MAX(SUM($C$5:C7),O7),IF(B7&lt;=41,MAX(SUM($C$5:C7)*1.6,O7),IF(B7&lt;=61,MAX(SUM($C$5:C7)*1.4,O7),MAX(SUM($C$5:C7)*1.2,O7)))),IF(B7&lt;=18,MAX(SUM($C$5:C7),O7,N7),IF(B7&lt;=41,MAX(SUM($C$5:C7)*1.6,O7,N7),IF(B7&lt;=61,MAX(SUM($C$5:C7)*1.4,O7,N7),MAX(SUM($C$5:C7)*1.2,O7,N7))))))</f>
        <v>420000</v>
      </c>
      <c r="R7" s="5">
        <f t="shared" si="8"/>
        <v>853800</v>
      </c>
      <c r="S7" s="5">
        <f t="shared" si="9"/>
        <v>1273800</v>
      </c>
      <c r="T7" s="5">
        <f t="shared" si="10"/>
        <v>201200</v>
      </c>
      <c r="U7" s="5">
        <f>IF(A7="","",SUM($C$5:C7)*T7/O7)</f>
        <v>300000</v>
      </c>
      <c r="V7" s="5">
        <f t="shared" si="11"/>
        <v>452898.21000000008</v>
      </c>
      <c r="W7" s="5">
        <f t="shared" si="12"/>
        <v>419999.99999999994</v>
      </c>
      <c r="X7" s="5">
        <f t="shared" si="13"/>
        <v>419999.99999999994</v>
      </c>
      <c r="Y7" s="5">
        <f t="shared" si="14"/>
        <v>853800</v>
      </c>
      <c r="Z7" s="5">
        <f t="shared" si="15"/>
        <v>1273800</v>
      </c>
      <c r="AA7" s="5" t="str">
        <f>IF(A7=1,"",IF(A7="","",IF(O6&gt;=SUM($C$4:C6),O7-O6,"")))</f>
        <v/>
      </c>
      <c r="AB7" s="1">
        <f>IFERROR(IF(A7&lt;jfq,IF((U6/SUM($C$5:C6))-(U7/SUM($C$5:C7))&gt;0.2,1,0),IF((U6-U7)/SUM($C$5:C7)&gt;0.2,1,0)),0)</f>
        <v>0</v>
      </c>
      <c r="AC7" s="1">
        <f t="shared" si="16"/>
        <v>0</v>
      </c>
      <c r="AD7" s="1">
        <f t="shared" si="17"/>
        <v>40240</v>
      </c>
      <c r="AE7" s="1">
        <f>IFERROR(MAX(MIN((1-400/SUM($C$5:C7)-(1-U6/SUM($C$5:C6)))*O7,O7*0.2),0),"")</f>
        <v>40240</v>
      </c>
    </row>
    <row r="8" spans="1:31">
      <c r="A8" s="2">
        <f>IF(B8="","",A7+1)</f>
        <v>4</v>
      </c>
      <c r="B8" s="2">
        <f>IF(OR(B7=105,B7=""),"",B7+1)</f>
        <v>44</v>
      </c>
      <c r="C8" s="2">
        <f t="shared" si="2"/>
        <v>100000</v>
      </c>
      <c r="D8" s="2">
        <f t="shared" si="0"/>
        <v>0</v>
      </c>
      <c r="E8" s="46">
        <f t="shared" si="3"/>
        <v>466485.15630000003</v>
      </c>
      <c r="F8" s="46">
        <f t="shared" si="4"/>
        <v>560000</v>
      </c>
      <c r="G8" s="46">
        <f t="shared" si="5"/>
        <v>560000</v>
      </c>
      <c r="H8" s="46">
        <f t="shared" si="6"/>
        <v>853800</v>
      </c>
      <c r="I8" s="46">
        <f t="shared" si="7"/>
        <v>1413800</v>
      </c>
      <c r="J8" s="2">
        <f t="shared" si="18"/>
        <v>339300</v>
      </c>
      <c r="K8" s="6" t="str">
        <f>IF(B8="","",IF(O7&lt;=SUM($C$5:C8),"",IF(A8&lt;=jfq,(O8/C8-1)/((A8+1)/2),(O8/SUM($C$5:C8)-1)/(A8-(jfq-1)/2))))</f>
        <v/>
      </c>
      <c r="L8" s="8" t="str">
        <f>IF(AA8="","",IF(A8&lt;=jfq,(AA8-bf*10000)/SUM(C$5:$C8)/(C8/C7),AA8/SUM(C$5:$C8)))</f>
        <v/>
      </c>
      <c r="M8" s="76" t="str">
        <f>IF(B8="","",IF(O7&lt;=SUM($C$5:C8),"",IF(C8="",O8/O7-1,(O8/O7)/(C8/C7)-1)))</f>
        <v/>
      </c>
      <c r="N8" s="5">
        <f t="shared" si="19"/>
        <v>466485.15630000003</v>
      </c>
      <c r="O8" s="5">
        <f t="shared" si="1"/>
        <v>339300</v>
      </c>
      <c r="P8" s="5">
        <f>IF(A8="","",IF(B8&lt;=18,MAX(SUM($C$5:C8),O8),IF(A8&lt;=jfq,IF(B8&lt;=41,MAX(SUM($C$5:C8)*1.6,O8),IF(B8&lt;=61,MAX(SUM($C$5:C8)*1.4,O8),MAX(SUM($C$5:C8)*1.2,O8))),IF(B8&lt;=41,MAX(SUM($C$5:C8)*1.6,O8,N8),IF(B8&lt;=61,MAX(SUM($C$5:C8)*1.4,O8,N8),MAX(SUM($C$5:C8)*1.2,O8,N8))))))</f>
        <v>560000</v>
      </c>
      <c r="Q8" s="5">
        <f>IF(A8="","",IF(A8&lt;=jfq,IF(B8&lt;=18,MAX(SUM($C$5:C8),O8),IF(B8&lt;=41,MAX(SUM($C$5:C8)*1.6,O8),IF(B8&lt;=61,MAX(SUM($C$5:C8)*1.4,O8),MAX(SUM($C$5:C8)*1.2,O8)))),IF(B8&lt;=18,MAX(SUM($C$5:C8),O8,N8),IF(B8&lt;=41,MAX(SUM($C$5:C8)*1.6,O8,N8),IF(B8&lt;=61,MAX(SUM($C$5:C8)*1.4,O8,N8),MAX(SUM($C$5:C8)*1.2,O8,N8))))))</f>
        <v>560000</v>
      </c>
      <c r="R8" s="5">
        <f t="shared" si="8"/>
        <v>853800</v>
      </c>
      <c r="S8" s="5">
        <f t="shared" si="9"/>
        <v>1413800</v>
      </c>
      <c r="T8" s="5">
        <f t="shared" si="10"/>
        <v>339300</v>
      </c>
      <c r="U8" s="5">
        <f>IF(A8="","",SUM($C$5:C8)*T8/O8)</f>
        <v>400000</v>
      </c>
      <c r="V8" s="5">
        <f t="shared" si="11"/>
        <v>466485.15630000003</v>
      </c>
      <c r="W8" s="5">
        <f t="shared" si="12"/>
        <v>560000</v>
      </c>
      <c r="X8" s="5">
        <f t="shared" si="13"/>
        <v>560000</v>
      </c>
      <c r="Y8" s="5">
        <f t="shared" si="14"/>
        <v>853800</v>
      </c>
      <c r="Z8" s="5">
        <f t="shared" si="15"/>
        <v>1413800</v>
      </c>
      <c r="AA8" s="5" t="str">
        <f>IF(A8=1,"",IF(A8="","",IF(O7&gt;=SUM($C$4:C7),O8-O7,"")))</f>
        <v/>
      </c>
      <c r="AB8" s="1">
        <f>IFERROR(IF(A8&lt;jfq,IF((U7/SUM($C$5:C7))-(U8/SUM($C$5:C8))&gt;0.2,1,0),IF((U7-U8)/SUM($C$5:C8)&gt;0.2,1,0)),0)</f>
        <v>0</v>
      </c>
      <c r="AC8" s="1">
        <f t="shared" si="16"/>
        <v>0</v>
      </c>
      <c r="AD8" s="1">
        <f t="shared" si="17"/>
        <v>67860</v>
      </c>
      <c r="AE8" s="1">
        <f>IFERROR(MAX(MIN((1-400/SUM($C$5:C8)-(1-U7/SUM($C$5:C7)))*O8,O8*0.2),0),"")</f>
        <v>67860</v>
      </c>
    </row>
    <row r="9" spans="1:31">
      <c r="A9" s="2">
        <f t="shared" ref="A9:A72" si="20">IF(B9="","",A8+1)</f>
        <v>5</v>
      </c>
      <c r="B9" s="2">
        <f t="shared" ref="B9:B72" si="21">IF(OR(B8=105,B8=""),"",B8+1)</f>
        <v>45</v>
      </c>
      <c r="C9" s="2">
        <f t="shared" si="2"/>
        <v>100000</v>
      </c>
      <c r="D9" s="2">
        <f t="shared" si="0"/>
        <v>0</v>
      </c>
      <c r="E9" s="46">
        <f t="shared" si="3"/>
        <v>480479.71098900004</v>
      </c>
      <c r="F9" s="46">
        <f t="shared" si="4"/>
        <v>700000</v>
      </c>
      <c r="G9" s="46">
        <f t="shared" si="5"/>
        <v>700000</v>
      </c>
      <c r="H9" s="46">
        <f t="shared" si="6"/>
        <v>853800</v>
      </c>
      <c r="I9" s="46">
        <f t="shared" si="7"/>
        <v>1553800</v>
      </c>
      <c r="J9" s="2">
        <f t="shared" si="18"/>
        <v>492300</v>
      </c>
      <c r="K9" s="6" t="str">
        <f>IF(B9="","",IF(O8&lt;=SUM($C$5:C9),"",IF(A9&lt;=jfq,(O9/C9-1)/((A9+1)/2),(O9/SUM($C$5:C9)-1)/(A9-(jfq-1)/2))))</f>
        <v/>
      </c>
      <c r="L9" s="8" t="str">
        <f>IF(AA9="","",IF(A9&lt;=jfq,(AA9-bf*10000)/SUM(C$5:$C9)/(C9/C8),AA9/SUM(C$5:$C9)))</f>
        <v/>
      </c>
      <c r="M9" s="76" t="str">
        <f>IF(B9="","",IF(O8&lt;=SUM($C$5:C9),"",IF(C9="",O9/O8-1,(O9/O8)/(C9/C8)-1)))</f>
        <v/>
      </c>
      <c r="N9" s="5">
        <f t="shared" si="19"/>
        <v>480479.71098900004</v>
      </c>
      <c r="O9" s="5">
        <f t="shared" si="1"/>
        <v>492300</v>
      </c>
      <c r="P9" s="5">
        <f>IF(A9="","",IF(B9&lt;=18,MAX(SUM($C$5:C9),O9),IF(A9&lt;=jfq,IF(B9&lt;=41,MAX(SUM($C$5:C9)*1.6,O9),IF(B9&lt;=61,MAX(SUM($C$5:C9)*1.4,O9),MAX(SUM($C$5:C9)*1.2,O9))),IF(B9&lt;=41,MAX(SUM($C$5:C9)*1.6,O9,N9),IF(B9&lt;=61,MAX(SUM($C$5:C9)*1.4,O9,N9),MAX(SUM($C$5:C9)*1.2,O9,N9))))))</f>
        <v>700000</v>
      </c>
      <c r="Q9" s="5">
        <f>IF(A9="","",IF(A9&lt;=jfq,IF(B9&lt;=18,MAX(SUM($C$5:C9),O9),IF(B9&lt;=41,MAX(SUM($C$5:C9)*1.6,O9),IF(B9&lt;=61,MAX(SUM($C$5:C9)*1.4,O9),MAX(SUM($C$5:C9)*1.2,O9)))),IF(B9&lt;=18,MAX(SUM($C$5:C9),O9,N9),IF(B9&lt;=41,MAX(SUM($C$5:C9)*1.6,O9,N9),IF(B9&lt;=61,MAX(SUM($C$5:C9)*1.4,O9,N9),MAX(SUM($C$5:C9)*1.2,O9,N9))))))</f>
        <v>700000</v>
      </c>
      <c r="R9" s="5">
        <f t="shared" si="8"/>
        <v>853800</v>
      </c>
      <c r="S9" s="5">
        <f t="shared" si="9"/>
        <v>1553800</v>
      </c>
      <c r="T9" s="5">
        <f t="shared" si="10"/>
        <v>492300</v>
      </c>
      <c r="U9" s="5">
        <f>IF(A9="","",SUM($C$5:C9)*T9/O9)</f>
        <v>500000</v>
      </c>
      <c r="V9" s="5">
        <f t="shared" si="11"/>
        <v>480479.71098900004</v>
      </c>
      <c r="W9" s="5">
        <f t="shared" si="12"/>
        <v>700000</v>
      </c>
      <c r="X9" s="5">
        <f t="shared" si="13"/>
        <v>700000</v>
      </c>
      <c r="Y9" s="5">
        <f t="shared" si="14"/>
        <v>853800</v>
      </c>
      <c r="Z9" s="5">
        <f t="shared" si="15"/>
        <v>1553800</v>
      </c>
      <c r="AA9" s="5" t="str">
        <f>IF(A9=1,"",IF(A9="","",IF(O8&gt;=SUM($C$4:C8),O9-O8,"")))</f>
        <v/>
      </c>
      <c r="AB9" s="1">
        <f>IFERROR(IF(A9&lt;jfq,IF((U8/SUM($C$5:C8))-(U9/SUM($C$5:C9))&gt;0.2,1,0),IF((U8-U9)/SUM($C$5:C9)&gt;0.2,1,0)),0)</f>
        <v>0</v>
      </c>
      <c r="AC9" s="1">
        <f t="shared" si="16"/>
        <v>0</v>
      </c>
      <c r="AD9" s="1">
        <f t="shared" si="17"/>
        <v>98460</v>
      </c>
      <c r="AE9" s="1">
        <f>IFERROR(MAX(MIN((1-400/SUM($C$5:C9)-(1-U8/SUM($C$5:C8)))*O9,O9*0.2),0),"")</f>
        <v>98460</v>
      </c>
    </row>
    <row r="10" spans="1:31">
      <c r="A10" s="2">
        <f t="shared" si="20"/>
        <v>6</v>
      </c>
      <c r="B10" s="2">
        <f t="shared" si="21"/>
        <v>46</v>
      </c>
      <c r="C10" s="2" t="str">
        <f t="shared" si="2"/>
        <v/>
      </c>
      <c r="D10" s="2">
        <f t="shared" si="0"/>
        <v>0</v>
      </c>
      <c r="E10" s="46">
        <f t="shared" si="3"/>
        <v>494894.10231867008</v>
      </c>
      <c r="F10" s="46">
        <f t="shared" si="4"/>
        <v>700000</v>
      </c>
      <c r="G10" s="46">
        <f t="shared" si="5"/>
        <v>700000</v>
      </c>
      <c r="H10" s="46">
        <f t="shared" si="6"/>
        <v>853800</v>
      </c>
      <c r="I10" s="46">
        <f t="shared" si="7"/>
        <v>1553800</v>
      </c>
      <c r="J10" s="2">
        <f t="shared" si="18"/>
        <v>506600</v>
      </c>
      <c r="K10" s="6">
        <f>IF(B10="","",IF(O10&lt;=SUM($C$5:C10),"",IF(A10&lt;=jfq,(O10/C10-1)/((A10+1)/2),(O10/SUM($C$5:C10)-1)/(A10-(jfq-1)/2))))</f>
        <v>3.3000000000000251E-3</v>
      </c>
      <c r="L10" s="8">
        <f>IF(AA10="","",IF(A10&lt;=jfq,(AA10-bf*10000)/SUM(C$5:$C10)/(C10/C9),AA10/SUM(C$5:$C10)))</f>
        <v>2.86E-2</v>
      </c>
      <c r="M10" s="76">
        <f>IF(B10="","",IF(O10&lt;=SUM($C$5:C10),"",IF(C10="",O10/O9-1,(O10/O9)/(C10/C9)-1)))</f>
        <v>2.9047328864513444E-2</v>
      </c>
      <c r="N10" s="5">
        <f t="shared" si="19"/>
        <v>494894.10231867008</v>
      </c>
      <c r="O10" s="5">
        <f t="shared" si="1"/>
        <v>506600</v>
      </c>
      <c r="P10" s="5">
        <f>IF(A10="","",IF(B10&lt;=18,MAX(SUM($C$5:C10),O10),IF(A10&lt;=jfq,IF(B10&lt;=41,MAX(SUM($C$5:C10)*1.6,O10),IF(B10&lt;=61,MAX(SUM($C$5:C10)*1.4,O10),MAX(SUM($C$5:C10)*1.2,O10))),IF(B10&lt;=41,MAX(SUM($C$5:C10)*1.6,O10,N10),IF(B10&lt;=61,MAX(SUM($C$5:C10)*1.4,O10,N10),MAX(SUM($C$5:C10)*1.2,O10,N10))))))</f>
        <v>700000</v>
      </c>
      <c r="Q10" s="5">
        <f>IF(A10="","",IF(A10&lt;=jfq,IF(B10&lt;=18,MAX(SUM($C$5:C10),O10),IF(B10&lt;=41,MAX(SUM($C$5:C10)*1.6,O10),IF(B10&lt;=61,MAX(SUM($C$5:C10)*1.4,O10),MAX(SUM($C$5:C10)*1.2,O10)))),IF(B10&lt;=18,MAX(SUM($C$5:C10),O10,N10),IF(B10&lt;=41,MAX(SUM($C$5:C10)*1.6,O10,N10),IF(B10&lt;=61,MAX(SUM($C$5:C10)*1.4,O10,N10),MAX(SUM($C$5:C10)*1.2,O10,N10))))))</f>
        <v>700000</v>
      </c>
      <c r="R10" s="5">
        <f t="shared" si="8"/>
        <v>853800</v>
      </c>
      <c r="S10" s="5">
        <f t="shared" si="9"/>
        <v>1553800</v>
      </c>
      <c r="T10" s="5">
        <f t="shared" si="10"/>
        <v>506600</v>
      </c>
      <c r="U10" s="5">
        <f>IF(A10="","",SUM($C$5:C10)*T10/O10)</f>
        <v>500000</v>
      </c>
      <c r="V10" s="5">
        <f t="shared" si="11"/>
        <v>494894.10231867008</v>
      </c>
      <c r="W10" s="5">
        <f t="shared" si="12"/>
        <v>700000</v>
      </c>
      <c r="X10" s="5">
        <f t="shared" si="13"/>
        <v>700000</v>
      </c>
      <c r="Y10" s="5">
        <f t="shared" si="14"/>
        <v>853800</v>
      </c>
      <c r="Z10" s="5">
        <f t="shared" si="15"/>
        <v>1553800</v>
      </c>
      <c r="AA10" s="5">
        <f>IF(A10=1,"",IF(A10="","",IF(O10&gt;=SUM($C$4:C9),O10-O9,"")))</f>
        <v>14300</v>
      </c>
      <c r="AB10" s="1">
        <f>IFERROR(IF(A10&lt;jfq,IF((U9/SUM($C$5:C9))-(U10/SUM($C$5:C10))&gt;0.2,1,0),IF((U9-U10)/SUM($C$5:C10)&gt;0.2,1,0)),0)</f>
        <v>0</v>
      </c>
      <c r="AC10" s="1">
        <f t="shared" si="16"/>
        <v>0</v>
      </c>
      <c r="AD10" s="1">
        <f t="shared" si="17"/>
        <v>101320</v>
      </c>
      <c r="AE10" s="1">
        <f>IFERROR(MAX(MIN((1-400/SUM($C$5:C10)-(1-U9/SUM($C$5:C9)))*O10,O10*0.2),0),"")</f>
        <v>101320</v>
      </c>
    </row>
    <row r="11" spans="1:31">
      <c r="A11" s="3">
        <f t="shared" si="20"/>
        <v>7</v>
      </c>
      <c r="B11" s="3">
        <f t="shared" si="21"/>
        <v>47</v>
      </c>
      <c r="C11" s="2" t="str">
        <f t="shared" si="2"/>
        <v/>
      </c>
      <c r="D11" s="3">
        <f t="shared" si="0"/>
        <v>0</v>
      </c>
      <c r="E11" s="47">
        <f t="shared" si="3"/>
        <v>509740.92538823019</v>
      </c>
      <c r="F11" s="47">
        <f t="shared" si="4"/>
        <v>700000</v>
      </c>
      <c r="G11" s="47">
        <f t="shared" si="5"/>
        <v>700000</v>
      </c>
      <c r="H11" s="47">
        <f t="shared" si="6"/>
        <v>853800</v>
      </c>
      <c r="I11" s="47">
        <f t="shared" si="7"/>
        <v>1553800</v>
      </c>
      <c r="J11" s="3">
        <f t="shared" si="18"/>
        <v>521400</v>
      </c>
      <c r="K11" s="7">
        <f>IF(B11="","",IF(O10&lt;=SUM($C$5:C11),"",IF(A11&lt;=jfq,(O11/C11-1)/((A11+1)/2),(O11/SUM($C$5:C11)-1)/(A11-(jfq-1)/2))))</f>
        <v>8.5599999999999895E-3</v>
      </c>
      <c r="L11" s="8">
        <f>IF(AA11="","",IF(A11&lt;=jfq,(AA11-bf*10000)/SUM(C$5:$C11)/(C11/C10),AA11/SUM(C$5:$C11)))</f>
        <v>2.9600000000000001E-2</v>
      </c>
      <c r="M11" s="76">
        <f>IF(B11="","",IF(O10&lt;=SUM($C$5:C11),"",IF(C11="",O11/O10-1,(O11/O10)/(C11/C10)-1)))</f>
        <v>2.9214370311883231E-2</v>
      </c>
      <c r="N11" s="5">
        <f t="shared" si="19"/>
        <v>509740.92538823019</v>
      </c>
      <c r="O11" s="5">
        <f t="shared" si="1"/>
        <v>521400</v>
      </c>
      <c r="P11" s="5">
        <f>IF(A11="","",IF(B11&lt;=18,MAX(SUM($C$5:C11),O11),IF(A11&lt;=jfq,IF(B11&lt;=41,MAX(SUM($C$5:C11)*1.6,O11),IF(B11&lt;=61,MAX(SUM($C$5:C11)*1.4,O11),MAX(SUM($C$5:C11)*1.2,O11))),IF(B11&lt;=41,MAX(SUM($C$5:C11)*1.6,O11,N11),IF(B11&lt;=61,MAX(SUM($C$5:C11)*1.4,O11,N11),MAX(SUM($C$5:C11)*1.2,O11,N11))))))</f>
        <v>700000</v>
      </c>
      <c r="Q11" s="5">
        <f>IF(A11="","",IF(A11&lt;=jfq,IF(B11&lt;=18,MAX(SUM($C$5:C11),O11),IF(B11&lt;=41,MAX(SUM($C$5:C11)*1.6,O11),IF(B11&lt;=61,MAX(SUM($C$5:C11)*1.4,O11),MAX(SUM($C$5:C11)*1.2,O11)))),IF(B11&lt;=18,MAX(SUM($C$5:C11),O11,N11),IF(B11&lt;=41,MAX(SUM($C$5:C11)*1.6,O11,N11),IF(B11&lt;=61,MAX(SUM($C$5:C11)*1.4,O11,N11),MAX(SUM($C$5:C11)*1.2,O11,N11))))))</f>
        <v>700000</v>
      </c>
      <c r="R11" s="5">
        <f t="shared" si="8"/>
        <v>853800</v>
      </c>
      <c r="S11" s="5">
        <f t="shared" si="9"/>
        <v>1553800</v>
      </c>
      <c r="T11" s="5">
        <f t="shared" si="10"/>
        <v>521400</v>
      </c>
      <c r="U11" s="5">
        <f>IF(A11="","",SUM($C$5:C11)*T11/O11)</f>
        <v>500000</v>
      </c>
      <c r="V11" s="5">
        <f t="shared" si="11"/>
        <v>509740.92538823019</v>
      </c>
      <c r="W11" s="5">
        <f t="shared" si="12"/>
        <v>700000</v>
      </c>
      <c r="X11" s="5">
        <f t="shared" si="13"/>
        <v>700000</v>
      </c>
      <c r="Y11" s="5">
        <f t="shared" si="14"/>
        <v>853800</v>
      </c>
      <c r="Z11" s="5">
        <f t="shared" si="15"/>
        <v>1553800</v>
      </c>
      <c r="AA11" s="5">
        <f>IF(A11=1,"",IF(A11="","",IF(O10&gt;=SUM($C$4:C10),O11-O10,"")))</f>
        <v>14800</v>
      </c>
      <c r="AB11" s="1">
        <f>IFERROR(IF(A11&lt;jfq,IF((U10/SUM($C$5:C10))-(U11/SUM($C$5:C11))&gt;0.2,1,0),IF((U10-U11)/SUM($C$5:C11)&gt;0.2,1,0)),0)</f>
        <v>0</v>
      </c>
      <c r="AC11" s="1">
        <f t="shared" si="16"/>
        <v>0</v>
      </c>
      <c r="AD11" s="1">
        <f t="shared" si="17"/>
        <v>104280</v>
      </c>
      <c r="AE11" s="1">
        <f>IFERROR(MAX(MIN((1-400/SUM($C$5:C11)-(1-U10/SUM($C$5:C10)))*O11,O11*0.2),0),"")</f>
        <v>104280</v>
      </c>
    </row>
    <row r="12" spans="1:31">
      <c r="A12" s="4">
        <f t="shared" si="20"/>
        <v>8</v>
      </c>
      <c r="B12" s="4">
        <f t="shared" si="21"/>
        <v>48</v>
      </c>
      <c r="C12" s="2" t="str">
        <f t="shared" si="2"/>
        <v/>
      </c>
      <c r="D12" s="4">
        <f t="shared" si="0"/>
        <v>0</v>
      </c>
      <c r="E12" s="48">
        <f t="shared" si="3"/>
        <v>525033.15314987709</v>
      </c>
      <c r="F12" s="48">
        <f t="shared" si="4"/>
        <v>700000</v>
      </c>
      <c r="G12" s="48">
        <f t="shared" si="5"/>
        <v>700000</v>
      </c>
      <c r="H12" s="48">
        <f t="shared" si="6"/>
        <v>853800</v>
      </c>
      <c r="I12" s="48">
        <f t="shared" si="7"/>
        <v>1553800</v>
      </c>
      <c r="J12" s="4">
        <f t="shared" si="18"/>
        <v>536600</v>
      </c>
      <c r="K12" s="8">
        <f>IF(B12="","",IF(O11&lt;=SUM($C$5:C12),"",IF(A12&lt;=jfq,(O12/C12-1)/((A12+1)/2),(O12/SUM($C$5:C12)-1)/(A12-(jfq-1)/2))))</f>
        <v>1.2199999999999989E-2</v>
      </c>
      <c r="L12" s="8">
        <f>IF(AA12="","",IF(A12&lt;=jfq,(AA12-bf*10000)/SUM(C$5:$C12)/(C12/C11),AA12/SUM(C$5:$C12)))</f>
        <v>3.04E-2</v>
      </c>
      <c r="M12" s="76">
        <f>IF(B12="","",IF(O11&lt;=SUM($C$5:C12),"",IF(C12="",O12/O11-1,(O12/O11)/(C12/C11)-1)))</f>
        <v>2.9152282316839306E-2</v>
      </c>
      <c r="N12" s="5">
        <f t="shared" si="19"/>
        <v>525033.15314987709</v>
      </c>
      <c r="O12" s="5">
        <f t="shared" si="1"/>
        <v>536600</v>
      </c>
      <c r="P12" s="5">
        <f>IF(A12="","",IF(B12&lt;=18,MAX(SUM($C$5:C12),O12),IF(A12&lt;=jfq,IF(B12&lt;=41,MAX(SUM($C$5:C12)*1.6,O12),IF(B12&lt;=61,MAX(SUM($C$5:C12)*1.4,O12),MAX(SUM($C$5:C12)*1.2,O12))),IF(B12&lt;=41,MAX(SUM($C$5:C12)*1.6,O12,N12),IF(B12&lt;=61,MAX(SUM($C$5:C12)*1.4,O12,N12),MAX(SUM($C$5:C12)*1.2,O12,N12))))))</f>
        <v>700000</v>
      </c>
      <c r="Q12" s="5">
        <f>IF(A12="","",IF(A12&lt;=jfq,IF(B12&lt;=18,MAX(SUM($C$5:C12),O12),IF(B12&lt;=41,MAX(SUM($C$5:C12)*1.6,O12),IF(B12&lt;=61,MAX(SUM($C$5:C12)*1.4,O12),MAX(SUM($C$5:C12)*1.2,O12)))),IF(B12&lt;=18,MAX(SUM($C$5:C12),O12,N12),IF(B12&lt;=41,MAX(SUM($C$5:C12)*1.6,O12,N12),IF(B12&lt;=61,MAX(SUM($C$5:C12)*1.4,O12,N12),MAX(SUM($C$5:C12)*1.2,O12,N12))))))</f>
        <v>700000</v>
      </c>
      <c r="R12" s="5">
        <f t="shared" si="8"/>
        <v>853800</v>
      </c>
      <c r="S12" s="5">
        <f t="shared" si="9"/>
        <v>1553800</v>
      </c>
      <c r="T12" s="5">
        <f t="shared" si="10"/>
        <v>536600</v>
      </c>
      <c r="U12" s="5">
        <f>IF(A12="","",SUM($C$5:C12)*T12/O12)</f>
        <v>500000</v>
      </c>
      <c r="V12" s="5">
        <f t="shared" si="11"/>
        <v>525033.15314987709</v>
      </c>
      <c r="W12" s="5">
        <f t="shared" si="12"/>
        <v>700000</v>
      </c>
      <c r="X12" s="5">
        <f t="shared" si="13"/>
        <v>700000</v>
      </c>
      <c r="Y12" s="5">
        <f t="shared" si="14"/>
        <v>853800</v>
      </c>
      <c r="Z12" s="5">
        <f t="shared" si="15"/>
        <v>1553800</v>
      </c>
      <c r="AA12" s="5">
        <f>IF(A12=1,"",IF(A12="","",IF(O11&gt;=SUM($C$4:C11),O12-O11,"")))</f>
        <v>15200</v>
      </c>
      <c r="AB12" s="1">
        <f>IFERROR(IF(A12&lt;jfq,IF((U11/SUM($C$5:C11))-(U12/SUM($C$5:C12))&gt;0.2,1,0),IF((U11-U12)/SUM($C$5:C12)&gt;0.2,1,0)),0)</f>
        <v>0</v>
      </c>
      <c r="AC12" s="1">
        <f t="shared" si="16"/>
        <v>0</v>
      </c>
      <c r="AD12" s="1">
        <f t="shared" si="17"/>
        <v>107320</v>
      </c>
      <c r="AE12" s="1">
        <f>IFERROR(MAX(MIN((1-400/SUM($C$5:C12)-(1-U11/SUM($C$5:C11)))*O12,O12*0.2),0),"")</f>
        <v>107320</v>
      </c>
    </row>
    <row r="13" spans="1:31">
      <c r="A13" s="4">
        <f t="shared" si="20"/>
        <v>9</v>
      </c>
      <c r="B13" s="4">
        <f t="shared" si="21"/>
        <v>49</v>
      </c>
      <c r="C13" s="2" t="str">
        <f t="shared" si="2"/>
        <v/>
      </c>
      <c r="D13" s="4">
        <f t="shared" si="0"/>
        <v>0</v>
      </c>
      <c r="E13" s="48">
        <f t="shared" si="3"/>
        <v>540784.14774437342</v>
      </c>
      <c r="F13" s="48">
        <f t="shared" si="4"/>
        <v>700000</v>
      </c>
      <c r="G13" s="48">
        <f t="shared" si="5"/>
        <v>700000</v>
      </c>
      <c r="H13" s="48">
        <f t="shared" si="6"/>
        <v>853800</v>
      </c>
      <c r="I13" s="48">
        <f t="shared" si="7"/>
        <v>1553800</v>
      </c>
      <c r="J13" s="4">
        <f t="shared" si="18"/>
        <v>552300</v>
      </c>
      <c r="K13" s="8">
        <f>IF(B13="","",IF(O12&lt;=SUM($C$5:C13),"",IF(A13&lt;=jfq,(O13/C13-1)/((A13+1)/2),(O13/SUM($C$5:C13)-1)/(A13-(jfq-1)/2))))</f>
        <v>1.4942857142857147E-2</v>
      </c>
      <c r="L13" s="8">
        <f>IF(AA13="","",IF(A13&lt;=jfq,(AA13-bf*10000)/SUM(C$5:$C13)/(C13/C12),AA13/SUM(C$5:$C13)))</f>
        <v>3.1399999999999997E-2</v>
      </c>
      <c r="M13" s="76">
        <f>IF(B13="","",IF(O12&lt;=SUM($C$5:C13),"",IF(C13="",O13/O12-1,(O13/O12)/(C13/C12)-1)))</f>
        <v>2.9258292955646636E-2</v>
      </c>
      <c r="N13" s="5">
        <f t="shared" si="19"/>
        <v>540784.14774437342</v>
      </c>
      <c r="O13" s="5">
        <f t="shared" si="1"/>
        <v>552300</v>
      </c>
      <c r="P13" s="5">
        <f>IF(A13="","",IF(B13&lt;=18,MAX(SUM($C$5:C13),O13),IF(A13&lt;=jfq,IF(B13&lt;=41,MAX(SUM($C$5:C13)*1.6,O13),IF(B13&lt;=61,MAX(SUM($C$5:C13)*1.4,O13),MAX(SUM($C$5:C13)*1.2,O13))),IF(B13&lt;=41,MAX(SUM($C$5:C13)*1.6,O13,N13),IF(B13&lt;=61,MAX(SUM($C$5:C13)*1.4,O13,N13),MAX(SUM($C$5:C13)*1.2,O13,N13))))))</f>
        <v>700000</v>
      </c>
      <c r="Q13" s="5">
        <f>IF(A13="","",IF(A13&lt;=jfq,IF(B13&lt;=18,MAX(SUM($C$5:C13),O13),IF(B13&lt;=41,MAX(SUM($C$5:C13)*1.6,O13),IF(B13&lt;=61,MAX(SUM($C$5:C13)*1.4,O13),MAX(SUM($C$5:C13)*1.2,O13)))),IF(B13&lt;=18,MAX(SUM($C$5:C13),O13,N13),IF(B13&lt;=41,MAX(SUM($C$5:C13)*1.6,O13,N13),IF(B13&lt;=61,MAX(SUM($C$5:C13)*1.4,O13,N13),MAX(SUM($C$5:C13)*1.2,O13,N13))))))</f>
        <v>700000</v>
      </c>
      <c r="R13" s="5">
        <f t="shared" si="8"/>
        <v>853800</v>
      </c>
      <c r="S13" s="5">
        <f t="shared" si="9"/>
        <v>1553800</v>
      </c>
      <c r="T13" s="5">
        <f t="shared" si="10"/>
        <v>552300</v>
      </c>
      <c r="U13" s="5">
        <f>IF(A13="","",SUM($C$5:C13)*T13/O13)</f>
        <v>500000</v>
      </c>
      <c r="V13" s="5">
        <f t="shared" si="11"/>
        <v>540784.14774437342</v>
      </c>
      <c r="W13" s="5">
        <f t="shared" si="12"/>
        <v>700000</v>
      </c>
      <c r="X13" s="5">
        <f t="shared" si="13"/>
        <v>700000</v>
      </c>
      <c r="Y13" s="5">
        <f>IF(A13="","",R13/O13*T13)</f>
        <v>853800</v>
      </c>
      <c r="Z13" s="5">
        <f t="shared" si="15"/>
        <v>1553800</v>
      </c>
      <c r="AA13" s="5">
        <f>IF(A13=1,"",IF(A13="","",IF(O12&gt;=SUM($C$4:C12),O13-O12,"")))</f>
        <v>15700</v>
      </c>
      <c r="AB13" s="1">
        <f>IFERROR(IF(A13&lt;jfq,IF((U12/SUM($C$5:C12))-(U13/SUM($C$5:C13))&gt;0.2,1,0),IF((U12-U13)/SUM($C$5:C13)&gt;0.2,1,0)),0)</f>
        <v>0</v>
      </c>
      <c r="AC13" s="1">
        <f t="shared" si="16"/>
        <v>0</v>
      </c>
      <c r="AD13" s="1">
        <f t="shared" si="17"/>
        <v>110460</v>
      </c>
      <c r="AE13" s="1">
        <f>IFERROR(MAX(MIN((1-400/SUM($C$5:C13)-(1-U12/SUM($C$5:C12)))*O13,O13*0.2),0),"")</f>
        <v>110460</v>
      </c>
    </row>
    <row r="14" spans="1:31">
      <c r="A14" s="4">
        <f t="shared" si="20"/>
        <v>10</v>
      </c>
      <c r="B14" s="4">
        <f t="shared" si="21"/>
        <v>50</v>
      </c>
      <c r="C14" s="2" t="str">
        <f t="shared" si="2"/>
        <v/>
      </c>
      <c r="D14" s="4">
        <f t="shared" si="0"/>
        <v>0</v>
      </c>
      <c r="E14" s="48">
        <f t="shared" si="3"/>
        <v>557007.67217670463</v>
      </c>
      <c r="F14" s="48">
        <f t="shared" si="4"/>
        <v>700000</v>
      </c>
      <c r="G14" s="48">
        <f t="shared" si="5"/>
        <v>700000</v>
      </c>
      <c r="H14" s="48">
        <f t="shared" si="6"/>
        <v>853800</v>
      </c>
      <c r="I14" s="48">
        <f t="shared" si="7"/>
        <v>1553800</v>
      </c>
      <c r="J14" s="4">
        <f t="shared" si="18"/>
        <v>568500</v>
      </c>
      <c r="K14" s="8">
        <f>IF(B14="","",IF(O13&lt;=SUM($C$5:C14),"",IF(A14&lt;=jfq,(O14/C14-1)/((A14+1)/2),(O14/SUM($C$5:C14)-1)/(A14-(jfq-1)/2))))</f>
        <v>1.7125000000000001E-2</v>
      </c>
      <c r="L14" s="8">
        <f>IF(AA14="","",IF(A14&lt;=jfq,(AA14-bf*10000)/SUM(C$5:$C14)/(C14/C13),AA14/SUM(C$5:$C14)))</f>
        <v>3.2399999999999998E-2</v>
      </c>
      <c r="M14" s="76">
        <f>IF(B14="","",IF(O13&lt;=SUM($C$5:C14),"",IF(C14="",O14/O13-1,(O14/O13)/(C14/C13)-1)))</f>
        <v>2.933188484519289E-2</v>
      </c>
      <c r="N14" s="5">
        <f t="shared" si="19"/>
        <v>557007.67217670463</v>
      </c>
      <c r="O14" s="5">
        <f t="shared" si="1"/>
        <v>568500</v>
      </c>
      <c r="P14" s="5">
        <f>IF(A14="","",IF(B14&lt;=18,MAX(SUM($C$5:C14),O14),IF(A14&lt;=jfq,IF(B14&lt;=41,MAX(SUM($C$5:C14)*1.6,O14),IF(B14&lt;=61,MAX(SUM($C$5:C14)*1.4,O14),MAX(SUM($C$5:C14)*1.2,O14))),IF(B14&lt;=41,MAX(SUM($C$5:C14)*1.6,O14,N14),IF(B14&lt;=61,MAX(SUM($C$5:C14)*1.4,O14,N14),MAX(SUM($C$5:C14)*1.2,O14,N14))))))</f>
        <v>700000</v>
      </c>
      <c r="Q14" s="5">
        <f>IF(A14="","",IF(A14&lt;=jfq,IF(B14&lt;=18,MAX(SUM($C$5:C14),O14),IF(B14&lt;=41,MAX(SUM($C$5:C14)*1.6,O14),IF(B14&lt;=61,MAX(SUM($C$5:C14)*1.4,O14),MAX(SUM($C$5:C14)*1.2,O14)))),IF(B14&lt;=18,MAX(SUM($C$5:C14),O14,N14),IF(B14&lt;=41,MAX(SUM($C$5:C14)*1.6,O14,N14),IF(B14&lt;=61,MAX(SUM($C$5:C14)*1.4,O14,N14),MAX(SUM($C$5:C14)*1.2,O14,N14))))))</f>
        <v>700000</v>
      </c>
      <c r="R14" s="5">
        <f t="shared" si="8"/>
        <v>853800</v>
      </c>
      <c r="S14" s="5">
        <f t="shared" si="9"/>
        <v>1553800</v>
      </c>
      <c r="T14" s="5">
        <f t="shared" si="10"/>
        <v>568500</v>
      </c>
      <c r="U14" s="5">
        <f>IF(A14="","",SUM($C$5:C14)*T14/O14)</f>
        <v>500000</v>
      </c>
      <c r="V14" s="5">
        <f t="shared" si="11"/>
        <v>557007.67217670463</v>
      </c>
      <c r="W14" s="5">
        <f t="shared" si="12"/>
        <v>700000</v>
      </c>
      <c r="X14" s="5">
        <f t="shared" si="13"/>
        <v>700000</v>
      </c>
      <c r="Y14" s="5">
        <f t="shared" si="14"/>
        <v>853800</v>
      </c>
      <c r="Z14" s="5">
        <f t="shared" si="15"/>
        <v>1553800</v>
      </c>
      <c r="AA14" s="5">
        <f>IF(A14=1,"",IF(A14="","",IF(O13&gt;=SUM($C$4:C13),O14-O13,"")))</f>
        <v>16200</v>
      </c>
      <c r="AB14" s="1">
        <f>IFERROR(IF(A14&lt;jfq,IF((U13/SUM($C$5:C13))-(U14/SUM($C$5:C14))&gt;0.2,1,0),IF((U13-U14)/SUM($C$5:C14)&gt;0.2,1,0)),0)</f>
        <v>0</v>
      </c>
      <c r="AC14" s="1">
        <f t="shared" si="16"/>
        <v>0</v>
      </c>
      <c r="AD14" s="1">
        <f t="shared" si="17"/>
        <v>113700</v>
      </c>
      <c r="AE14" s="1">
        <f>IFERROR(MAX(MIN((1-400/SUM($C$5:C14)-(1-U13/SUM($C$5:C13)))*O14,O14*0.2),0),"")</f>
        <v>113700</v>
      </c>
    </row>
    <row r="15" spans="1:31">
      <c r="A15" s="4">
        <f t="shared" si="20"/>
        <v>11</v>
      </c>
      <c r="B15" s="4">
        <f t="shared" si="21"/>
        <v>51</v>
      </c>
      <c r="C15" s="2" t="str">
        <f t="shared" si="2"/>
        <v/>
      </c>
      <c r="D15" s="4">
        <f t="shared" si="0"/>
        <v>0</v>
      </c>
      <c r="E15" s="48">
        <f t="shared" si="3"/>
        <v>573717.90234200575</v>
      </c>
      <c r="F15" s="48">
        <f t="shared" si="4"/>
        <v>700000</v>
      </c>
      <c r="G15" s="48">
        <f t="shared" si="5"/>
        <v>700000</v>
      </c>
      <c r="H15" s="48">
        <f t="shared" si="6"/>
        <v>853800.00000000012</v>
      </c>
      <c r="I15" s="48">
        <f t="shared" si="7"/>
        <v>1553800</v>
      </c>
      <c r="J15" s="4">
        <f t="shared" si="18"/>
        <v>585200</v>
      </c>
      <c r="K15" s="8">
        <f>IF(B15="","",IF(O14&lt;=SUM($C$5:C15),"",IF(A15&lt;=jfq,(O15/C15-1)/((A15+1)/2),(O15/SUM($C$5:C15)-1)/(A15-(jfq-1)/2))))</f>
        <v>1.8933333333333344E-2</v>
      </c>
      <c r="L15" s="8">
        <f>IF(AA15="","",IF(A15&lt;=jfq,(AA15-bf*10000)/SUM(C$5:$C15)/(C15/C14),AA15/SUM(C$5:$C15)))</f>
        <v>3.3399999999999999E-2</v>
      </c>
      <c r="M15" s="76">
        <f>IF(B15="","",IF(O14&lt;=SUM($C$5:C15),"",IF(C15="",O15/O14-1,(O15/O14)/(C15/C14)-1)))</f>
        <v>2.9375549692172376E-2</v>
      </c>
      <c r="N15" s="5">
        <f t="shared" si="19"/>
        <v>573717.90234200575</v>
      </c>
      <c r="O15" s="5">
        <f t="shared" si="1"/>
        <v>585200</v>
      </c>
      <c r="P15" s="5">
        <f>IF(A15="","",IF(B15&lt;=18,MAX(SUM($C$5:C15),O15),IF(A15&lt;=jfq,IF(B15&lt;=41,MAX(SUM($C$5:C15)*1.6,O15),IF(B15&lt;=61,MAX(SUM($C$5:C15)*1.4,O15),MAX(SUM($C$5:C15)*1.2,O15))),IF(B15&lt;=41,MAX(SUM($C$5:C15)*1.6,O15,N15),IF(B15&lt;=61,MAX(SUM($C$5:C15)*1.4,O15,N15),MAX(SUM($C$5:C15)*1.2,O15,N15))))))</f>
        <v>700000</v>
      </c>
      <c r="Q15" s="5">
        <f>IF(A15="","",IF(A15&lt;=jfq,IF(B15&lt;=18,MAX(SUM($C$5:C15),O15),IF(B15&lt;=41,MAX(SUM($C$5:C15)*1.6,O15),IF(B15&lt;=61,MAX(SUM($C$5:C15)*1.4,O15),MAX(SUM($C$5:C15)*1.2,O15)))),IF(B15&lt;=18,MAX(SUM($C$5:C15),O15,N15),IF(B15&lt;=41,MAX(SUM($C$5:C15)*1.6,O15,N15),IF(B15&lt;=61,MAX(SUM($C$5:C15)*1.4,O15,N15),MAX(SUM($C$5:C15)*1.2,O15,N15))))))</f>
        <v>700000</v>
      </c>
      <c r="R15" s="5">
        <f t="shared" si="8"/>
        <v>853800</v>
      </c>
      <c r="S15" s="5">
        <f t="shared" si="9"/>
        <v>1553800</v>
      </c>
      <c r="T15" s="5">
        <f t="shared" si="10"/>
        <v>585200</v>
      </c>
      <c r="U15" s="5">
        <f>IF(A15="","",SUM($C$5:C15)*T15/O15)</f>
        <v>500000</v>
      </c>
      <c r="V15" s="5">
        <f t="shared" si="11"/>
        <v>573717.90234200575</v>
      </c>
      <c r="W15" s="5">
        <f t="shared" si="12"/>
        <v>700000</v>
      </c>
      <c r="X15" s="5">
        <f t="shared" si="13"/>
        <v>700000</v>
      </c>
      <c r="Y15" s="5">
        <f t="shared" si="14"/>
        <v>853800.00000000012</v>
      </c>
      <c r="Z15" s="5">
        <f t="shared" si="15"/>
        <v>1553800</v>
      </c>
      <c r="AA15" s="5">
        <f>IF(A15=1,"",IF(A15="","",IF(O14&gt;=SUM($C$4:C14),O15-O14,"")))</f>
        <v>16700</v>
      </c>
      <c r="AB15" s="1">
        <f>IFERROR(IF(A15&lt;jfq,IF((U14/SUM($C$5:C14))-(U15/SUM($C$5:C15))&gt;0.2,1,0),IF((U14-U15)/SUM($C$5:C15)&gt;0.2,1,0)),0)</f>
        <v>0</v>
      </c>
      <c r="AC15" s="1">
        <f t="shared" si="16"/>
        <v>0</v>
      </c>
      <c r="AD15" s="1">
        <f t="shared" si="17"/>
        <v>117040</v>
      </c>
      <c r="AE15" s="1">
        <f>IFERROR(MAX(MIN((1-400/SUM($C$5:C15)-(1-U14/SUM($C$5:C14)))*O15,O15*0.2),0),"")</f>
        <v>117040</v>
      </c>
    </row>
    <row r="16" spans="1:31">
      <c r="A16" s="4">
        <f t="shared" si="20"/>
        <v>12</v>
      </c>
      <c r="B16" s="4">
        <f t="shared" si="21"/>
        <v>52</v>
      </c>
      <c r="C16" s="2" t="str">
        <f t="shared" si="2"/>
        <v/>
      </c>
      <c r="D16" s="4">
        <f t="shared" si="0"/>
        <v>0</v>
      </c>
      <c r="E16" s="48">
        <f t="shared" si="3"/>
        <v>590929.4394122659</v>
      </c>
      <c r="F16" s="48">
        <f t="shared" si="4"/>
        <v>700000</v>
      </c>
      <c r="G16" s="48">
        <f t="shared" si="5"/>
        <v>700000</v>
      </c>
      <c r="H16" s="48">
        <f t="shared" si="6"/>
        <v>853800</v>
      </c>
      <c r="I16" s="48">
        <f t="shared" si="7"/>
        <v>1553800</v>
      </c>
      <c r="J16" s="4">
        <f t="shared" si="18"/>
        <v>602400</v>
      </c>
      <c r="K16" s="8">
        <f>IF(B16="","",IF(O15&lt;=SUM($C$5:C16),"",IF(A16&lt;=jfq,(O16/C16-1)/((A16+1)/2),(O16/SUM($C$5:C16)-1)/(A16-(jfq-1)/2))))</f>
        <v>2.0480000000000009E-2</v>
      </c>
      <c r="L16" s="8">
        <f>IF(AA16="","",IF(A16&lt;=jfq,(AA16-bf*10000)/SUM(C$5:$C16)/(C16/C15),AA16/SUM(C$5:$C16)))</f>
        <v>3.44E-2</v>
      </c>
      <c r="M16" s="76">
        <f>IF(B16="","",IF(O15&lt;=SUM($C$5:C16),"",IF(C16="",O16/O15-1,(O16/O15)/(C16/C15)-1)))</f>
        <v>2.9391660970608413E-2</v>
      </c>
      <c r="N16" s="5">
        <f t="shared" si="19"/>
        <v>590929.4394122659</v>
      </c>
      <c r="O16" s="5">
        <f t="shared" si="1"/>
        <v>602400</v>
      </c>
      <c r="P16" s="5">
        <f>IF(A16="","",IF(B16&lt;=18,MAX(SUM($C$5:C16),O16),IF(A16&lt;=jfq,IF(B16&lt;=41,MAX(SUM($C$5:C16)*1.6,O16),IF(B16&lt;=61,MAX(SUM($C$5:C16)*1.4,O16),MAX(SUM($C$5:C16)*1.2,O16))),IF(B16&lt;=41,MAX(SUM($C$5:C16)*1.6,O16,N16),IF(B16&lt;=61,MAX(SUM($C$5:C16)*1.4,O16,N16),MAX(SUM($C$5:C16)*1.2,O16,N16))))))</f>
        <v>700000</v>
      </c>
      <c r="Q16" s="5">
        <f>IF(A16="","",IF(A16&lt;=jfq,IF(B16&lt;=18,MAX(SUM($C$5:C16),O16),IF(B16&lt;=41,MAX(SUM($C$5:C16)*1.6,O16),IF(B16&lt;=61,MAX(SUM($C$5:C16)*1.4,O16),MAX(SUM($C$5:C16)*1.2,O16)))),IF(B16&lt;=18,MAX(SUM($C$5:C16),O16,N16),IF(B16&lt;=41,MAX(SUM($C$5:C16)*1.6,O16,N16),IF(B16&lt;=61,MAX(SUM($C$5:C16)*1.4,O16,N16),MAX(SUM($C$5:C16)*1.2,O16,N16))))))</f>
        <v>700000</v>
      </c>
      <c r="R16" s="5">
        <f t="shared" si="8"/>
        <v>853800</v>
      </c>
      <c r="S16" s="5">
        <f t="shared" si="9"/>
        <v>1553800</v>
      </c>
      <c r="T16" s="5">
        <f t="shared" si="10"/>
        <v>602400</v>
      </c>
      <c r="U16" s="5">
        <f>IF(A16="","",SUM($C$5:C16)*T16/O16)</f>
        <v>500000</v>
      </c>
      <c r="V16" s="5">
        <f t="shared" si="11"/>
        <v>590929.4394122659</v>
      </c>
      <c r="W16" s="5">
        <f t="shared" si="12"/>
        <v>700000</v>
      </c>
      <c r="X16" s="5">
        <f t="shared" si="13"/>
        <v>700000</v>
      </c>
      <c r="Y16" s="5">
        <f t="shared" si="14"/>
        <v>853800</v>
      </c>
      <c r="Z16" s="5">
        <f t="shared" si="15"/>
        <v>1553800</v>
      </c>
      <c r="AA16" s="5">
        <f>IF(A16=1,"",IF(A16="","",IF(O15&gt;=SUM($C$4:C15),O16-O15,"")))</f>
        <v>17200</v>
      </c>
      <c r="AB16" s="1">
        <f>IFERROR(IF(A16&lt;jfq,IF((U15/SUM($C$5:C15))-(U16/SUM($C$5:C16))&gt;0.2,1,0),IF((U15-U16)/SUM($C$5:C16)&gt;0.2,1,0)),0)</f>
        <v>0</v>
      </c>
      <c r="AC16" s="1">
        <f t="shared" si="16"/>
        <v>0</v>
      </c>
      <c r="AD16" s="1">
        <f t="shared" si="17"/>
        <v>120480</v>
      </c>
      <c r="AE16" s="1">
        <f>IFERROR(MAX(MIN((1-400/SUM($C$5:C16)-(1-U15/SUM($C$5:C15)))*O16,O16*0.2),0),"")</f>
        <v>120480</v>
      </c>
    </row>
    <row r="17" spans="1:31">
      <c r="A17" s="4">
        <f t="shared" si="20"/>
        <v>13</v>
      </c>
      <c r="B17" s="4">
        <f t="shared" si="21"/>
        <v>53</v>
      </c>
      <c r="C17" s="2" t="str">
        <f t="shared" si="2"/>
        <v/>
      </c>
      <c r="D17" s="4">
        <f t="shared" si="0"/>
        <v>0</v>
      </c>
      <c r="E17" s="48">
        <f t="shared" si="3"/>
        <v>608657.32259463391</v>
      </c>
      <c r="F17" s="48">
        <f t="shared" si="4"/>
        <v>700000</v>
      </c>
      <c r="G17" s="48">
        <f t="shared" si="5"/>
        <v>700000</v>
      </c>
      <c r="H17" s="48">
        <f t="shared" si="6"/>
        <v>853800</v>
      </c>
      <c r="I17" s="48">
        <f t="shared" si="7"/>
        <v>1553800</v>
      </c>
      <c r="J17" s="4">
        <f t="shared" si="18"/>
        <v>620100</v>
      </c>
      <c r="K17" s="8">
        <f>IF(B17="","",IF(O16&lt;=SUM($C$5:C17),"",IF(A17&lt;=jfq,(O17/C17-1)/((A17+1)/2),(O17/SUM($C$5:C17)-1)/(A17-(jfq-1)/2))))</f>
        <v>2.1836363636363633E-2</v>
      </c>
      <c r="L17" s="8">
        <f>IF(AA17="","",IF(A17&lt;=jfq,(AA17-bf*10000)/SUM(C$5:$C17)/(C17/C16),AA17/SUM(C$5:$C17)))</f>
        <v>3.5400000000000001E-2</v>
      </c>
      <c r="M17" s="76">
        <f>IF(B17="","",IF(O16&lt;=SUM($C$5:C17),"",IF(C17="",O17/O16-1,(O17/O16)/(C17/C16)-1)))</f>
        <v>2.9382470119521997E-2</v>
      </c>
      <c r="N17" s="5">
        <f t="shared" si="19"/>
        <v>608657.32259463391</v>
      </c>
      <c r="O17" s="5">
        <f t="shared" si="1"/>
        <v>620100</v>
      </c>
      <c r="P17" s="5">
        <f>IF(A17="","",IF(B17&lt;=18,MAX(SUM($C$5:C17),O17),IF(A17&lt;=jfq,IF(B17&lt;=41,MAX(SUM($C$5:C17)*1.6,O17),IF(B17&lt;=61,MAX(SUM($C$5:C17)*1.4,O17),MAX(SUM($C$5:C17)*1.2,O17))),IF(B17&lt;=41,MAX(SUM($C$5:C17)*1.6,O17,N17),IF(B17&lt;=61,MAX(SUM($C$5:C17)*1.4,O17,N17),MAX(SUM($C$5:C17)*1.2,O17,N17))))))</f>
        <v>700000</v>
      </c>
      <c r="Q17" s="5">
        <f>IF(A17="","",IF(A17&lt;=jfq,IF(B17&lt;=18,MAX(SUM($C$5:C17),O17),IF(B17&lt;=41,MAX(SUM($C$5:C17)*1.6,O17),IF(B17&lt;=61,MAX(SUM($C$5:C17)*1.4,O17),MAX(SUM($C$5:C17)*1.2,O17)))),IF(B17&lt;=18,MAX(SUM($C$5:C17),O17,N17),IF(B17&lt;=41,MAX(SUM($C$5:C17)*1.6,O17,N17),IF(B17&lt;=61,MAX(SUM($C$5:C17)*1.4,O17,N17),MAX(SUM($C$5:C17)*1.2,O17,N17))))))</f>
        <v>700000</v>
      </c>
      <c r="R17" s="5">
        <f t="shared" si="8"/>
        <v>853800</v>
      </c>
      <c r="S17" s="5">
        <f t="shared" si="9"/>
        <v>1553800</v>
      </c>
      <c r="T17" s="5">
        <f t="shared" si="10"/>
        <v>620100</v>
      </c>
      <c r="U17" s="5">
        <f>IF(A17="","",SUM($C$5:C17)*T17/O17)</f>
        <v>500000</v>
      </c>
      <c r="V17" s="5">
        <f t="shared" si="11"/>
        <v>608657.32259463391</v>
      </c>
      <c r="W17" s="5">
        <f t="shared" si="12"/>
        <v>700000</v>
      </c>
      <c r="X17" s="5">
        <f t="shared" si="13"/>
        <v>700000</v>
      </c>
      <c r="Y17" s="5">
        <f t="shared" si="14"/>
        <v>853800</v>
      </c>
      <c r="Z17" s="5">
        <f t="shared" si="15"/>
        <v>1553800</v>
      </c>
      <c r="AA17" s="5">
        <f>IF(A17=1,"",IF(A17="","",IF(O16&gt;=SUM($C$4:C16),O17-O16,"")))</f>
        <v>17700</v>
      </c>
      <c r="AB17" s="1">
        <f>IFERROR(IF(A17&lt;jfq,IF((U16/SUM($C$5:C16))-(U17/SUM($C$5:C17))&gt;0.2,1,0),IF((U16-U17)/SUM($C$5:C17)&gt;0.2,1,0)),0)</f>
        <v>0</v>
      </c>
      <c r="AC17" s="1">
        <f t="shared" si="16"/>
        <v>0</v>
      </c>
      <c r="AD17" s="1">
        <f t="shared" si="17"/>
        <v>124020</v>
      </c>
      <c r="AE17" s="1">
        <f>IFERROR(MAX(MIN((1-400/SUM($C$5:C17)-(1-U16/SUM($C$5:C16)))*O17,O17*0.2),0),"")</f>
        <v>124020</v>
      </c>
    </row>
    <row r="18" spans="1:31">
      <c r="A18" s="4">
        <f t="shared" si="20"/>
        <v>14</v>
      </c>
      <c r="B18" s="4">
        <f t="shared" si="21"/>
        <v>54</v>
      </c>
      <c r="C18" s="2" t="str">
        <f t="shared" si="2"/>
        <v/>
      </c>
      <c r="D18" s="4">
        <f t="shared" si="0"/>
        <v>0</v>
      </c>
      <c r="E18" s="48">
        <f t="shared" si="3"/>
        <v>626917.04227247299</v>
      </c>
      <c r="F18" s="48">
        <f t="shared" si="4"/>
        <v>700000</v>
      </c>
      <c r="G18" s="48">
        <f t="shared" si="5"/>
        <v>700000</v>
      </c>
      <c r="H18" s="48">
        <f t="shared" si="6"/>
        <v>853800</v>
      </c>
      <c r="I18" s="48">
        <f t="shared" si="7"/>
        <v>1553800</v>
      </c>
      <c r="J18" s="4">
        <f t="shared" si="18"/>
        <v>638400</v>
      </c>
      <c r="K18" s="8">
        <f>IF(B18="","",IF(O17&lt;=SUM($C$5:C18),"",IF(A18&lt;=jfq,(O18/C18-1)/((A18+1)/2),(O18/SUM($C$5:C18)-1)/(A18-(jfq-1)/2))))</f>
        <v>2.3066666666666662E-2</v>
      </c>
      <c r="L18" s="8">
        <f>IF(AA18="","",IF(A18&lt;=jfq,(AA18-bf*10000)/SUM(C$5:$C18)/(C18/C17),AA18/SUM(C$5:$C18)))</f>
        <v>3.6600000000000001E-2</v>
      </c>
      <c r="M18" s="76">
        <f>IF(B18="","",IF(O17&lt;=SUM($C$5:C18),"",IF(C18="",O18/O17-1,(O18/O17)/(C18/C17)-1)))</f>
        <v>2.9511369134010534E-2</v>
      </c>
      <c r="N18" s="5">
        <f t="shared" si="19"/>
        <v>626917.04227247299</v>
      </c>
      <c r="O18" s="5">
        <f t="shared" si="1"/>
        <v>638400</v>
      </c>
      <c r="P18" s="5">
        <f>IF(A18="","",IF(B18&lt;=18,MAX(SUM($C$5:C18),O18),IF(A18&lt;=jfq,IF(B18&lt;=41,MAX(SUM($C$5:C18)*1.6,O18),IF(B18&lt;=61,MAX(SUM($C$5:C18)*1.4,O18),MAX(SUM($C$5:C18)*1.2,O18))),IF(B18&lt;=41,MAX(SUM($C$5:C18)*1.6,O18,N18),IF(B18&lt;=61,MAX(SUM($C$5:C18)*1.4,O18,N18),MAX(SUM($C$5:C18)*1.2,O18,N18))))))</f>
        <v>700000</v>
      </c>
      <c r="Q18" s="5">
        <f>IF(A18="","",IF(A18&lt;=jfq,IF(B18&lt;=18,MAX(SUM($C$5:C18),O18),IF(B18&lt;=41,MAX(SUM($C$5:C18)*1.6,O18),IF(B18&lt;=61,MAX(SUM($C$5:C18)*1.4,O18),MAX(SUM($C$5:C18)*1.2,O18)))),IF(B18&lt;=18,MAX(SUM($C$5:C18),O18,N18),IF(B18&lt;=41,MAX(SUM($C$5:C18)*1.6,O18,N18),IF(B18&lt;=61,MAX(SUM($C$5:C18)*1.4,O18,N18),MAX(SUM($C$5:C18)*1.2,O18,N18))))))</f>
        <v>700000</v>
      </c>
      <c r="R18" s="5">
        <f t="shared" si="8"/>
        <v>853800</v>
      </c>
      <c r="S18" s="5">
        <f t="shared" si="9"/>
        <v>1553800</v>
      </c>
      <c r="T18" s="5">
        <f t="shared" si="10"/>
        <v>638400</v>
      </c>
      <c r="U18" s="5">
        <f>IF(A18="","",SUM($C$5:C18)*T18/O18)</f>
        <v>500000</v>
      </c>
      <c r="V18" s="5">
        <f t="shared" si="11"/>
        <v>626917.04227247299</v>
      </c>
      <c r="W18" s="5">
        <f t="shared" si="12"/>
        <v>700000</v>
      </c>
      <c r="X18" s="5">
        <f t="shared" si="13"/>
        <v>700000</v>
      </c>
      <c r="Y18" s="5">
        <f t="shared" si="14"/>
        <v>853800</v>
      </c>
      <c r="Z18" s="5">
        <f t="shared" si="15"/>
        <v>1553800</v>
      </c>
      <c r="AA18" s="5">
        <f>IF(A18=1,"",IF(A18="","",IF(O17&gt;=SUM($C$4:C17),O18-O17,"")))</f>
        <v>18300</v>
      </c>
      <c r="AB18" s="1">
        <f>IFERROR(IF(A18&lt;jfq,IF((U17/SUM($C$5:C17))-(U18/SUM($C$5:C18))&gt;0.2,1,0),IF((U17-U18)/SUM($C$5:C18)&gt;0.2,1,0)),0)</f>
        <v>0</v>
      </c>
      <c r="AC18" s="1">
        <f t="shared" si="16"/>
        <v>0</v>
      </c>
      <c r="AD18" s="1">
        <f t="shared" si="17"/>
        <v>127680</v>
      </c>
      <c r="AE18" s="1">
        <f>IFERROR(MAX(MIN((1-400/SUM($C$5:C18)-(1-U17/SUM($C$5:C17)))*O18,O18*0.2),0),"")</f>
        <v>127680</v>
      </c>
    </row>
    <row r="19" spans="1:31">
      <c r="A19" s="4">
        <f t="shared" si="20"/>
        <v>15</v>
      </c>
      <c r="B19" s="4">
        <f t="shared" si="21"/>
        <v>55</v>
      </c>
      <c r="C19" s="2" t="str">
        <f t="shared" si="2"/>
        <v/>
      </c>
      <c r="D19" s="4">
        <f t="shared" si="0"/>
        <v>0</v>
      </c>
      <c r="E19" s="48">
        <f t="shared" si="3"/>
        <v>645724.55354064715</v>
      </c>
      <c r="F19" s="48">
        <f t="shared" si="4"/>
        <v>700000</v>
      </c>
      <c r="G19" s="48">
        <f t="shared" si="5"/>
        <v>700000</v>
      </c>
      <c r="H19" s="48">
        <f t="shared" si="6"/>
        <v>853800</v>
      </c>
      <c r="I19" s="48">
        <f t="shared" si="7"/>
        <v>1553800</v>
      </c>
      <c r="J19" s="4">
        <f t="shared" si="18"/>
        <v>657300</v>
      </c>
      <c r="K19" s="8">
        <f>IF(B19="","",IF(O18&lt;=SUM($C$5:C19),"",IF(A19&lt;=jfq,(O19/C19-1)/((A19+1)/2),(O19/SUM($C$5:C19)-1)/(A19-(jfq-1)/2))))</f>
        <v>2.4199999999999999E-2</v>
      </c>
      <c r="L19" s="8">
        <f>IF(AA19="","",IF(A19&lt;=jfq,(AA19-bf*10000)/SUM(C$5:$C19)/(C19/C18),AA19/SUM(C$5:$C19)))</f>
        <v>3.78E-2</v>
      </c>
      <c r="M19" s="76">
        <f>IF(B19="","",IF(O18&lt;=SUM($C$5:C19),"",IF(C19="",O19/O18-1,(O19/O18)/(C19/C18)-1)))</f>
        <v>2.960526315789469E-2</v>
      </c>
      <c r="N19" s="5">
        <f t="shared" si="19"/>
        <v>645724.55354064715</v>
      </c>
      <c r="O19" s="5">
        <f t="shared" si="1"/>
        <v>657300</v>
      </c>
      <c r="P19" s="5">
        <f>IF(A19="","",IF(B19&lt;=18,MAX(SUM($C$5:C19),O19),IF(A19&lt;=jfq,IF(B19&lt;=41,MAX(SUM($C$5:C19)*1.6,O19),IF(B19&lt;=61,MAX(SUM($C$5:C19)*1.4,O19),MAX(SUM($C$5:C19)*1.2,O19))),IF(B19&lt;=41,MAX(SUM($C$5:C19)*1.6,O19,N19),IF(B19&lt;=61,MAX(SUM($C$5:C19)*1.4,O19,N19),MAX(SUM($C$5:C19)*1.2,O19,N19))))))</f>
        <v>700000</v>
      </c>
      <c r="Q19" s="5">
        <f>IF(A19="","",IF(A19&lt;=jfq,IF(B19&lt;=18,MAX(SUM($C$5:C19),O19),IF(B19&lt;=41,MAX(SUM($C$5:C19)*1.6,O19),IF(B19&lt;=61,MAX(SUM($C$5:C19)*1.4,O19),MAX(SUM($C$5:C19)*1.2,O19)))),IF(B19&lt;=18,MAX(SUM($C$5:C19),O19,N19),IF(B19&lt;=41,MAX(SUM($C$5:C19)*1.6,O19,N19),IF(B19&lt;=61,MAX(SUM($C$5:C19)*1.4,O19,N19),MAX(SUM($C$5:C19)*1.2,O19,N19))))))</f>
        <v>700000</v>
      </c>
      <c r="R19" s="5">
        <f t="shared" si="8"/>
        <v>853800</v>
      </c>
      <c r="S19" s="5">
        <f t="shared" si="9"/>
        <v>1553800</v>
      </c>
      <c r="T19" s="5">
        <f t="shared" si="10"/>
        <v>657300</v>
      </c>
      <c r="U19" s="5">
        <f>IF(A19="","",SUM($C$5:C19)*T19/O19)</f>
        <v>500000</v>
      </c>
      <c r="V19" s="5">
        <f t="shared" si="11"/>
        <v>645724.55354064715</v>
      </c>
      <c r="W19" s="5">
        <f t="shared" si="12"/>
        <v>700000</v>
      </c>
      <c r="X19" s="5">
        <f t="shared" si="13"/>
        <v>700000</v>
      </c>
      <c r="Y19" s="5">
        <f t="shared" si="14"/>
        <v>853800</v>
      </c>
      <c r="Z19" s="5">
        <f t="shared" si="15"/>
        <v>1553800</v>
      </c>
      <c r="AA19" s="5">
        <f>IF(A19=1,"",IF(A19="","",IF(O18&gt;=SUM($C$4:C18),O19-O18,"")))</f>
        <v>18900</v>
      </c>
      <c r="AB19" s="1">
        <f>IFERROR(IF(A19&lt;jfq,IF((U18/SUM($C$5:C18))-(U19/SUM($C$5:C19))&gt;0.2,1,0),IF((U18-U19)/SUM($C$5:C19)&gt;0.2,1,0)),0)</f>
        <v>0</v>
      </c>
      <c r="AC19" s="1">
        <f t="shared" si="16"/>
        <v>0</v>
      </c>
      <c r="AD19" s="1">
        <f t="shared" si="17"/>
        <v>131460</v>
      </c>
      <c r="AE19" s="1">
        <f>IFERROR(MAX(MIN((1-400/SUM($C$5:C19)-(1-U18/SUM($C$5:C18)))*O19,O19*0.2),0),"")</f>
        <v>131460</v>
      </c>
    </row>
    <row r="20" spans="1:31">
      <c r="A20" s="4">
        <f>IF(B20="","",A19+1)</f>
        <v>16</v>
      </c>
      <c r="B20" s="4">
        <f t="shared" si="21"/>
        <v>56</v>
      </c>
      <c r="C20" s="2" t="str">
        <f t="shared" si="2"/>
        <v/>
      </c>
      <c r="D20" s="4">
        <f t="shared" si="0"/>
        <v>0</v>
      </c>
      <c r="E20" s="48">
        <f t="shared" si="3"/>
        <v>665096.29014686658</v>
      </c>
      <c r="F20" s="48">
        <f t="shared" si="4"/>
        <v>700000.00000000012</v>
      </c>
      <c r="G20" s="48">
        <f t="shared" si="5"/>
        <v>700000.00000000012</v>
      </c>
      <c r="H20" s="48">
        <f t="shared" si="6"/>
        <v>853800</v>
      </c>
      <c r="I20" s="48">
        <f t="shared" si="7"/>
        <v>1553800</v>
      </c>
      <c r="J20" s="4">
        <f t="shared" si="18"/>
        <v>676800</v>
      </c>
      <c r="K20" s="8">
        <f>IF(B20="","",IF(O19&lt;=SUM($C$5:C20),"",IF(A20&lt;=jfq,(O20/C20-1)/((A20+1)/2),(O20/SUM($C$5:C20)-1)/(A20-(jfq-1)/2))))</f>
        <v>2.525714285714285E-2</v>
      </c>
      <c r="L20" s="8">
        <f>IF(AA20="","",IF(A20&lt;=jfq,(AA20-bf*10000)/SUM(C$5:$C20)/(C20/C19),AA20/SUM(C$5:$C20)))</f>
        <v>3.9E-2</v>
      </c>
      <c r="M20" s="76">
        <f>IF(B20="","",IF(O19&lt;=SUM($C$5:C20),"",IF(C20="",O20/O19-1,(O20/O19)/(C20/C19)-1)))</f>
        <v>2.966681880419908E-2</v>
      </c>
      <c r="N20" s="5">
        <f t="shared" si="19"/>
        <v>665096.29014686658</v>
      </c>
      <c r="O20" s="5">
        <f t="shared" si="1"/>
        <v>676800</v>
      </c>
      <c r="P20" s="5">
        <f>IF(A20="","",IF(B20&lt;=18,MAX(SUM($C$5:C20),O20),IF(A20&lt;=jfq,IF(B20&lt;=41,MAX(SUM($C$5:C20)*1.6,O20),IF(B20&lt;=61,MAX(SUM($C$5:C20)*1.4,O20),MAX(SUM($C$5:C20)*1.2,O20))),IF(B20&lt;=41,MAX(SUM($C$5:C20)*1.6,O20,N20),IF(B20&lt;=61,MAX(SUM($C$5:C20)*1.4,O20,N20),MAX(SUM($C$5:C20)*1.2,O20,N20))))))</f>
        <v>700000</v>
      </c>
      <c r="Q20" s="5">
        <f>IF(A20="","",IF(A20&lt;=jfq,IF(B20&lt;=18,MAX(SUM($C$5:C20),O20),IF(B20&lt;=41,MAX(SUM($C$5:C20)*1.6,O20),IF(B20&lt;=61,MAX(SUM($C$5:C20)*1.4,O20),MAX(SUM($C$5:C20)*1.2,O20)))),IF(B20&lt;=18,MAX(SUM($C$5:C20),O20,N20),IF(B20&lt;=41,MAX(SUM($C$5:C20)*1.6,O20,N20),IF(B20&lt;=61,MAX(SUM($C$5:C20)*1.4,O20,N20),MAX(SUM($C$5:C20)*1.2,O20,N20))))))</f>
        <v>700000</v>
      </c>
      <c r="R20" s="5">
        <f t="shared" si="8"/>
        <v>853800</v>
      </c>
      <c r="S20" s="5">
        <f t="shared" si="9"/>
        <v>1553800</v>
      </c>
      <c r="T20" s="5">
        <f t="shared" si="10"/>
        <v>676800</v>
      </c>
      <c r="U20" s="5">
        <f>IF(A20="","",SUM($C$5:C20)*T20/O20)</f>
        <v>500000</v>
      </c>
      <c r="V20" s="5">
        <f t="shared" si="11"/>
        <v>665096.29014686658</v>
      </c>
      <c r="W20" s="5">
        <f t="shared" si="12"/>
        <v>700000.00000000012</v>
      </c>
      <c r="X20" s="5">
        <f t="shared" si="13"/>
        <v>700000.00000000012</v>
      </c>
      <c r="Y20" s="5">
        <f t="shared" si="14"/>
        <v>853800</v>
      </c>
      <c r="Z20" s="5">
        <f t="shared" si="15"/>
        <v>1553800</v>
      </c>
      <c r="AA20" s="5">
        <f>IF(A20=1,"",IF(A20="","",IF(O19&gt;=SUM($C$4:C19),O20-O19,"")))</f>
        <v>19500</v>
      </c>
      <c r="AB20" s="1">
        <f>IFERROR(IF(A20&lt;jfq,IF((U19/SUM($C$5:C19))-(U20/SUM($C$5:C20))&gt;0.2,1,0),IF((U19-U20)/SUM($C$5:C20)&gt;0.2,1,0)),0)</f>
        <v>0</v>
      </c>
      <c r="AC20" s="1">
        <f t="shared" si="16"/>
        <v>0</v>
      </c>
      <c r="AD20" s="1">
        <f t="shared" si="17"/>
        <v>135360</v>
      </c>
      <c r="AE20" s="1">
        <f>IFERROR(MAX(MIN((1-400/SUM($C$5:C20)-(1-U19/SUM($C$5:C19)))*O20,O20*0.2),0),"")</f>
        <v>135360</v>
      </c>
    </row>
    <row r="21" spans="1:31">
      <c r="A21" s="4">
        <f t="shared" si="20"/>
        <v>17</v>
      </c>
      <c r="B21" s="4">
        <f t="shared" si="21"/>
        <v>57</v>
      </c>
      <c r="C21" s="2" t="str">
        <f t="shared" si="2"/>
        <v/>
      </c>
      <c r="D21" s="4">
        <f t="shared" si="0"/>
        <v>0</v>
      </c>
      <c r="E21" s="48">
        <f t="shared" si="3"/>
        <v>685049.17885127256</v>
      </c>
      <c r="F21" s="48">
        <f t="shared" si="4"/>
        <v>700000</v>
      </c>
      <c r="G21" s="48">
        <f t="shared" si="5"/>
        <v>700000</v>
      </c>
      <c r="H21" s="48">
        <f t="shared" si="6"/>
        <v>853799.99999999988</v>
      </c>
      <c r="I21" s="48">
        <f t="shared" si="7"/>
        <v>1553800</v>
      </c>
      <c r="J21" s="4">
        <f t="shared" si="18"/>
        <v>697000</v>
      </c>
      <c r="K21" s="8">
        <f>IF(B21="","",IF(O20&lt;=SUM($C$5:C21),"",IF(A21&lt;=jfq,(O21/C21-1)/((A21+1)/2),(O21/SUM($C$5:C21)-1)/(A21-(jfq-1)/2))))</f>
        <v>2.626666666666666E-2</v>
      </c>
      <c r="L21" s="8">
        <f>IF(AA21="","",IF(A21&lt;=jfq,(AA21-bf*10000)/SUM(C$5:$C21)/(C21/C20),AA21/SUM(C$5:$C21)))</f>
        <v>4.0399999999999998E-2</v>
      </c>
      <c r="M21" s="76">
        <f>IF(B21="","",IF(O20&lt;=SUM($C$5:C21),"",IF(C21="",O21/O20-1,(O21/O20)/(C21/C20)-1)))</f>
        <v>2.9846335697399473E-2</v>
      </c>
      <c r="N21" s="5">
        <f t="shared" si="19"/>
        <v>685049.17885127256</v>
      </c>
      <c r="O21" s="5">
        <f t="shared" si="1"/>
        <v>697000</v>
      </c>
      <c r="P21" s="5">
        <f>IF(A21="","",IF(B21&lt;=18,MAX(SUM($C$5:C21),O21),IF(A21&lt;=jfq,IF(B21&lt;=41,MAX(SUM($C$5:C21)*1.6,O21),IF(B21&lt;=61,MAX(SUM($C$5:C21)*1.4,O21),MAX(SUM($C$5:C21)*1.2,O21))),IF(B21&lt;=41,MAX(SUM($C$5:C21)*1.6,O21,N21),IF(B21&lt;=61,MAX(SUM($C$5:C21)*1.4,O21,N21),MAX(SUM($C$5:C21)*1.2,O21,N21))))))</f>
        <v>700000</v>
      </c>
      <c r="Q21" s="5">
        <f>IF(A21="","",IF(A21&lt;=jfq,IF(B21&lt;=18,MAX(SUM($C$5:C21),O21),IF(B21&lt;=41,MAX(SUM($C$5:C21)*1.6,O21),IF(B21&lt;=61,MAX(SUM($C$5:C21)*1.4,O21),MAX(SUM($C$5:C21)*1.2,O21)))),IF(B21&lt;=18,MAX(SUM($C$5:C21),O21,N21),IF(B21&lt;=41,MAX(SUM($C$5:C21)*1.6,O21,N21),IF(B21&lt;=61,MAX(SUM($C$5:C21)*1.4,O21,N21),MAX(SUM($C$5:C21)*1.2,O21,N21))))))</f>
        <v>700000</v>
      </c>
      <c r="R21" s="5">
        <f t="shared" si="8"/>
        <v>853800</v>
      </c>
      <c r="S21" s="5">
        <f t="shared" si="9"/>
        <v>1553800</v>
      </c>
      <c r="T21" s="5">
        <f t="shared" si="10"/>
        <v>697000</v>
      </c>
      <c r="U21" s="5">
        <f>IF(A21="","",SUM($C$5:C21)*T21/O21)</f>
        <v>500000</v>
      </c>
      <c r="V21" s="5">
        <f t="shared" si="11"/>
        <v>685049.17885127256</v>
      </c>
      <c r="W21" s="5">
        <f t="shared" si="12"/>
        <v>700000</v>
      </c>
      <c r="X21" s="5">
        <f t="shared" si="13"/>
        <v>700000</v>
      </c>
      <c r="Y21" s="5">
        <f t="shared" si="14"/>
        <v>853799.99999999988</v>
      </c>
      <c r="Z21" s="5">
        <f t="shared" si="15"/>
        <v>1553800</v>
      </c>
      <c r="AA21" s="5">
        <f>IF(A21=1,"",IF(A21="","",IF(O20&gt;=SUM($C$4:C20),O21-O20,"")))</f>
        <v>20200</v>
      </c>
      <c r="AB21" s="1">
        <f>IFERROR(IF(A21&lt;jfq,IF((U20/SUM($C$5:C20))-(U21/SUM($C$5:C21))&gt;0.2,1,0),IF((U20-U21)/SUM($C$5:C21)&gt;0.2,1,0)),0)</f>
        <v>0</v>
      </c>
      <c r="AC21" s="1">
        <f t="shared" si="16"/>
        <v>0</v>
      </c>
      <c r="AD21" s="1">
        <f t="shared" si="17"/>
        <v>139400</v>
      </c>
      <c r="AE21" s="1">
        <f>IFERROR(MAX(MIN((1-400/SUM($C$5:C21)-(1-U20/SUM($C$5:C20)))*O21,O21*0.2),0),"")</f>
        <v>139400</v>
      </c>
    </row>
    <row r="22" spans="1:31">
      <c r="A22" s="4">
        <f t="shared" si="20"/>
        <v>18</v>
      </c>
      <c r="B22" s="4">
        <f t="shared" si="21"/>
        <v>58</v>
      </c>
      <c r="C22" s="2" t="str">
        <f t="shared" si="2"/>
        <v/>
      </c>
      <c r="D22" s="4">
        <f t="shared" si="0"/>
        <v>0</v>
      </c>
      <c r="E22" s="48">
        <f t="shared" si="3"/>
        <v>705600.65421681071</v>
      </c>
      <c r="F22" s="48">
        <f t="shared" si="4"/>
        <v>717800</v>
      </c>
      <c r="G22" s="48">
        <f t="shared" si="5"/>
        <v>717800</v>
      </c>
      <c r="H22" s="48">
        <f t="shared" si="6"/>
        <v>853800</v>
      </c>
      <c r="I22" s="48">
        <f t="shared" si="7"/>
        <v>1571600</v>
      </c>
      <c r="J22" s="4">
        <f t="shared" si="18"/>
        <v>717800</v>
      </c>
      <c r="K22" s="8">
        <f>IF(B22="","",IF(O21&lt;=SUM($C$5:C22),"",IF(A22&lt;=jfq,(O22/C22-1)/((A22+1)/2),(O22/SUM($C$5:C22)-1)/(A22-(jfq-1)/2))))</f>
        <v>2.7224999999999999E-2</v>
      </c>
      <c r="L22" s="8">
        <f>IF(AA22="","",IF(A22&lt;=jfq,(AA22-bf*10000)/SUM(C$5:$C22)/(C22/C21),AA22/SUM(C$5:$C22)))</f>
        <v>4.1599999999999998E-2</v>
      </c>
      <c r="M22" s="76">
        <f>IF(B22="","",IF(O21&lt;=SUM($C$5:C22),"",IF(C22="",O22/O21-1,(O22/O21)/(C22/C21)-1)))</f>
        <v>2.9842180774748872E-2</v>
      </c>
      <c r="N22" s="5">
        <f t="shared" si="19"/>
        <v>705600.65421681071</v>
      </c>
      <c r="O22" s="5">
        <f t="shared" si="1"/>
        <v>717800</v>
      </c>
      <c r="P22" s="5">
        <f>IF(A22="","",IF(B22&lt;=18,MAX(SUM($C$5:C22),O22),IF(A22&lt;=jfq,IF(B22&lt;=41,MAX(SUM($C$5:C22)*1.6,O22),IF(B22&lt;=61,MAX(SUM($C$5:C22)*1.4,O22),MAX(SUM($C$5:C22)*1.2,O22))),IF(B22&lt;=41,MAX(SUM($C$5:C22)*1.6,O22,N22),IF(B22&lt;=61,MAX(SUM($C$5:C22)*1.4,O22,N22),MAX(SUM($C$5:C22)*1.2,O22,N22))))))</f>
        <v>717800</v>
      </c>
      <c r="Q22" s="5">
        <f>IF(A22="","",IF(A22&lt;=jfq,IF(B22&lt;=18,MAX(SUM($C$5:C22),O22),IF(B22&lt;=41,MAX(SUM($C$5:C22)*1.6,O22),IF(B22&lt;=61,MAX(SUM($C$5:C22)*1.4,O22),MAX(SUM($C$5:C22)*1.2,O22)))),IF(B22&lt;=18,MAX(SUM($C$5:C22),O22,N22),IF(B22&lt;=41,MAX(SUM($C$5:C22)*1.6,O22,N22),IF(B22&lt;=61,MAX(SUM($C$5:C22)*1.4,O22,N22),MAX(SUM($C$5:C22)*1.2,O22,N22))))))</f>
        <v>717800</v>
      </c>
      <c r="R22" s="5">
        <f t="shared" si="8"/>
        <v>853800</v>
      </c>
      <c r="S22" s="5">
        <f t="shared" si="9"/>
        <v>1571600</v>
      </c>
      <c r="T22" s="5">
        <f t="shared" si="10"/>
        <v>717800</v>
      </c>
      <c r="U22" s="5">
        <f>IF(A22="","",SUM($C$5:C22)*T22/O22)</f>
        <v>500000</v>
      </c>
      <c r="V22" s="5">
        <f t="shared" si="11"/>
        <v>705600.65421681071</v>
      </c>
      <c r="W22" s="5">
        <f t="shared" si="12"/>
        <v>717800</v>
      </c>
      <c r="X22" s="5">
        <f t="shared" si="13"/>
        <v>717800</v>
      </c>
      <c r="Y22" s="5">
        <f t="shared" si="14"/>
        <v>853800</v>
      </c>
      <c r="Z22" s="5">
        <f t="shared" si="15"/>
        <v>1571600</v>
      </c>
      <c r="AA22" s="5">
        <f>IF(A22=1,"",IF(A22="","",IF(O21&gt;=SUM($C$4:C21),O22-O21,"")))</f>
        <v>20800</v>
      </c>
      <c r="AB22" s="1">
        <f>IFERROR(IF(A22&lt;jfq,IF((U21/SUM($C$5:C21))-(U22/SUM($C$5:C22))&gt;0.2,1,0),IF((U21-U22)/SUM($C$5:C22)&gt;0.2,1,0)),0)</f>
        <v>0</v>
      </c>
      <c r="AC22" s="1">
        <f t="shared" si="16"/>
        <v>0</v>
      </c>
      <c r="AD22" s="1">
        <f t="shared" si="17"/>
        <v>143560</v>
      </c>
      <c r="AE22" s="1">
        <f>IFERROR(MAX(MIN((1-400/SUM($C$5:C22)-(1-U21/SUM($C$5:C21)))*O22,O22*0.2),0),"")</f>
        <v>143560</v>
      </c>
    </row>
    <row r="23" spans="1:31">
      <c r="A23" s="4">
        <f t="shared" si="20"/>
        <v>19</v>
      </c>
      <c r="B23" s="4">
        <f t="shared" si="21"/>
        <v>59</v>
      </c>
      <c r="C23" s="2" t="str">
        <f t="shared" si="2"/>
        <v/>
      </c>
      <c r="D23" s="4">
        <f t="shared" si="0"/>
        <v>0</v>
      </c>
      <c r="E23" s="48">
        <f t="shared" si="3"/>
        <v>726768.6738433151</v>
      </c>
      <c r="F23" s="48">
        <f t="shared" si="4"/>
        <v>739300</v>
      </c>
      <c r="G23" s="48">
        <f t="shared" si="5"/>
        <v>739300</v>
      </c>
      <c r="H23" s="48">
        <f t="shared" si="6"/>
        <v>853800</v>
      </c>
      <c r="I23" s="48">
        <f t="shared" si="7"/>
        <v>1593100</v>
      </c>
      <c r="J23" s="4">
        <f t="shared" si="18"/>
        <v>739300</v>
      </c>
      <c r="K23" s="8">
        <f>IF(B23="","",IF(O22&lt;=SUM($C$5:C23),"",IF(A23&lt;=jfq,(O23/C23-1)/((A23+1)/2),(O23/SUM($C$5:C23)-1)/(A23-(jfq-1)/2))))</f>
        <v>2.8152941176470582E-2</v>
      </c>
      <c r="L23" s="8">
        <f>IF(AA23="","",IF(A23&lt;=jfq,(AA23-bf*10000)/SUM(C$5:$C23)/(C23/C22),AA23/SUM(C$5:$C23)))</f>
        <v>4.2999999999999997E-2</v>
      </c>
      <c r="M23" s="76">
        <f>IF(B23="","",IF(O22&lt;=SUM($C$5:C23),"",IF(C23="",O23/O22-1,(O23/O22)/(C23/C22)-1)))</f>
        <v>2.995263304541651E-2</v>
      </c>
      <c r="N23" s="5">
        <f t="shared" si="19"/>
        <v>726768.6738433151</v>
      </c>
      <c r="O23" s="5">
        <f t="shared" si="1"/>
        <v>739300</v>
      </c>
      <c r="P23" s="5">
        <f>IF(A23="","",IF(B23&lt;=18,MAX(SUM($C$5:C23),O23),IF(A23&lt;=jfq,IF(B23&lt;=41,MAX(SUM($C$5:C23)*1.6,O23),IF(B23&lt;=61,MAX(SUM($C$5:C23)*1.4,O23),MAX(SUM($C$5:C23)*1.2,O23))),IF(B23&lt;=41,MAX(SUM($C$5:C23)*1.6,O23,N23),IF(B23&lt;=61,MAX(SUM($C$5:C23)*1.4,O23,N23),MAX(SUM($C$5:C23)*1.2,O23,N23))))))</f>
        <v>739300</v>
      </c>
      <c r="Q23" s="5">
        <f>IF(A23="","",IF(A23&lt;=jfq,IF(B23&lt;=18,MAX(SUM($C$5:C23),O23),IF(B23&lt;=41,MAX(SUM($C$5:C23)*1.6,O23),IF(B23&lt;=61,MAX(SUM($C$5:C23)*1.4,O23),MAX(SUM($C$5:C23)*1.2,O23)))),IF(B23&lt;=18,MAX(SUM($C$5:C23),O23,N23),IF(B23&lt;=41,MAX(SUM($C$5:C23)*1.6,O23,N23),IF(B23&lt;=61,MAX(SUM($C$5:C23)*1.4,O23,N23),MAX(SUM($C$5:C23)*1.2,O23,N23))))))</f>
        <v>739300</v>
      </c>
      <c r="R23" s="5">
        <f t="shared" si="8"/>
        <v>853800</v>
      </c>
      <c r="S23" s="5">
        <f t="shared" si="9"/>
        <v>1593100</v>
      </c>
      <c r="T23" s="5">
        <f t="shared" si="10"/>
        <v>739300</v>
      </c>
      <c r="U23" s="5">
        <f>IF(A23="","",SUM($C$5:C23)*T23/O23)</f>
        <v>500000</v>
      </c>
      <c r="V23" s="5">
        <f t="shared" si="11"/>
        <v>726768.6738433151</v>
      </c>
      <c r="W23" s="5">
        <f t="shared" si="12"/>
        <v>739300</v>
      </c>
      <c r="X23" s="5">
        <f t="shared" si="13"/>
        <v>739300</v>
      </c>
      <c r="Y23" s="5">
        <f t="shared" si="14"/>
        <v>853800</v>
      </c>
      <c r="Z23" s="5">
        <f t="shared" si="15"/>
        <v>1593100</v>
      </c>
      <c r="AA23" s="5">
        <f>IF(A23=1,"",IF(A23="","",IF(O22&gt;=SUM($C$4:C22),O23-O22,"")))</f>
        <v>21500</v>
      </c>
      <c r="AB23" s="1">
        <f>IFERROR(IF(A23&lt;jfq,IF((U22/SUM($C$5:C22))-(U23/SUM($C$5:C23))&gt;0.2,1,0),IF((U22-U23)/SUM($C$5:C23)&gt;0.2,1,0)),0)</f>
        <v>0</v>
      </c>
      <c r="AC23" s="1">
        <f t="shared" si="16"/>
        <v>0</v>
      </c>
      <c r="AD23" s="1">
        <f t="shared" si="17"/>
        <v>147860</v>
      </c>
      <c r="AE23" s="1">
        <f>IFERROR(MAX(MIN((1-400/SUM($C$5:C23)-(1-U22/SUM($C$5:C22)))*O23,O23*0.2),0),"")</f>
        <v>147860</v>
      </c>
    </row>
    <row r="24" spans="1:31">
      <c r="A24" s="4">
        <f t="shared" si="20"/>
        <v>20</v>
      </c>
      <c r="B24" s="4">
        <f t="shared" si="21"/>
        <v>60</v>
      </c>
      <c r="C24" s="2" t="str">
        <f t="shared" si="2"/>
        <v/>
      </c>
      <c r="D24" s="4">
        <f t="shared" si="0"/>
        <v>0</v>
      </c>
      <c r="E24" s="48">
        <f t="shared" si="3"/>
        <v>748571.73405861459</v>
      </c>
      <c r="F24" s="48">
        <f t="shared" si="4"/>
        <v>761400</v>
      </c>
      <c r="G24" s="48">
        <f t="shared" si="5"/>
        <v>761400</v>
      </c>
      <c r="H24" s="48">
        <f t="shared" si="6"/>
        <v>853800</v>
      </c>
      <c r="I24" s="48">
        <f t="shared" si="7"/>
        <v>1615200</v>
      </c>
      <c r="J24" s="4">
        <f t="shared" si="18"/>
        <v>761400</v>
      </c>
      <c r="K24" s="8">
        <f>IF(B24="","",IF(O23&lt;=SUM($C$5:C24),"",IF(A24&lt;=jfq,(O24/C24-1)/((A24+1)/2),(O24/SUM($C$5:C24)-1)/(A24-(jfq-1)/2))))</f>
        <v>2.9044444444444442E-2</v>
      </c>
      <c r="L24" s="8">
        <f>IF(AA24="","",IF(A24&lt;=jfq,(AA24-bf*10000)/SUM(C$5:$C24)/(C24/C23),AA24/SUM(C$5:$C24)))</f>
        <v>4.4200000000000003E-2</v>
      </c>
      <c r="M24" s="76">
        <f>IF(B24="","",IF(O23&lt;=SUM($C$5:C24),"",IF(C24="",O24/O23-1,(O24/O23)/(C24/C23)-1)))</f>
        <v>2.9893142161504072E-2</v>
      </c>
      <c r="N24" s="5">
        <f t="shared" si="19"/>
        <v>748571.73405861459</v>
      </c>
      <c r="O24" s="5">
        <f t="shared" si="1"/>
        <v>761400</v>
      </c>
      <c r="P24" s="5">
        <f>IF(A24="","",IF(B24&lt;=18,MAX(SUM($C$5:C24),O24),IF(A24&lt;=jfq,IF(B24&lt;=41,MAX(SUM($C$5:C24)*1.6,O24),IF(B24&lt;=61,MAX(SUM($C$5:C24)*1.4,O24),MAX(SUM($C$5:C24)*1.2,O24))),IF(B24&lt;=41,MAX(SUM($C$5:C24)*1.6,O24,N24),IF(B24&lt;=61,MAX(SUM($C$5:C24)*1.4,O24,N24),MAX(SUM($C$5:C24)*1.2,O24,N24))))))</f>
        <v>761400</v>
      </c>
      <c r="Q24" s="5">
        <f>IF(A24="","",IF(A24&lt;=jfq,IF(B24&lt;=18,MAX(SUM($C$5:C24),O24),IF(B24&lt;=41,MAX(SUM($C$5:C24)*1.6,O24),IF(B24&lt;=61,MAX(SUM($C$5:C24)*1.4,O24),MAX(SUM($C$5:C24)*1.2,O24)))),IF(B24&lt;=18,MAX(SUM($C$5:C24),O24,N24),IF(B24&lt;=41,MAX(SUM($C$5:C24)*1.6,O24,N24),IF(B24&lt;=61,MAX(SUM($C$5:C24)*1.4,O24,N24),MAX(SUM($C$5:C24)*1.2,O24,N24))))))</f>
        <v>761400</v>
      </c>
      <c r="R24" s="5">
        <f t="shared" si="8"/>
        <v>853800</v>
      </c>
      <c r="S24" s="5">
        <f t="shared" si="9"/>
        <v>1615200</v>
      </c>
      <c r="T24" s="5">
        <f t="shared" si="10"/>
        <v>761400</v>
      </c>
      <c r="U24" s="5">
        <f>IF(A24="","",SUM($C$5:C24)*T24/O24)</f>
        <v>500000</v>
      </c>
      <c r="V24" s="5">
        <f t="shared" si="11"/>
        <v>748571.73405861459</v>
      </c>
      <c r="W24" s="5">
        <f t="shared" si="12"/>
        <v>761400</v>
      </c>
      <c r="X24" s="5">
        <f t="shared" si="13"/>
        <v>761400</v>
      </c>
      <c r="Y24" s="5">
        <f t="shared" si="14"/>
        <v>853800</v>
      </c>
      <c r="Z24" s="5">
        <f t="shared" si="15"/>
        <v>1615200</v>
      </c>
      <c r="AA24" s="5">
        <f>IF(A24=1,"",IF(A24="","",IF(O23&gt;=SUM($C$4:C23),O24-O23,"")))</f>
        <v>22100</v>
      </c>
      <c r="AB24" s="1">
        <f>IFERROR(IF(A24&lt;jfq,IF((U23/SUM($C$5:C23))-(U24/SUM($C$5:C24))&gt;0.2,1,0),IF((U23-U24)/SUM($C$5:C24)&gt;0.2,1,0)),0)</f>
        <v>0</v>
      </c>
      <c r="AC24" s="1">
        <f t="shared" si="16"/>
        <v>0</v>
      </c>
      <c r="AD24" s="1">
        <f t="shared" si="17"/>
        <v>152280</v>
      </c>
      <c r="AE24" s="1">
        <f>IFERROR(MAX(MIN((1-400/SUM($C$5:C24)-(1-U23/SUM($C$5:C23)))*O24,O24*0.2),0),"")</f>
        <v>152280</v>
      </c>
    </row>
    <row r="25" spans="1:31">
      <c r="A25" s="4">
        <f t="shared" si="20"/>
        <v>21</v>
      </c>
      <c r="B25" s="4">
        <f t="shared" si="21"/>
        <v>61</v>
      </c>
      <c r="C25" s="4"/>
      <c r="D25" s="4">
        <f t="shared" si="0"/>
        <v>0</v>
      </c>
      <c r="E25" s="48">
        <f t="shared" si="3"/>
        <v>771028.88608037308</v>
      </c>
      <c r="F25" s="48">
        <f t="shared" si="4"/>
        <v>784100</v>
      </c>
      <c r="G25" s="48">
        <f t="shared" si="5"/>
        <v>784100</v>
      </c>
      <c r="H25" s="48">
        <f t="shared" si="6"/>
        <v>853800.00000000012</v>
      </c>
      <c r="I25" s="48">
        <f t="shared" si="7"/>
        <v>1637900</v>
      </c>
      <c r="J25" s="4">
        <f t="shared" si="18"/>
        <v>784100</v>
      </c>
      <c r="K25" s="8">
        <f>IF(B25="","",IF(O24&lt;=SUM($C$5:C25),"",IF(A25&lt;=jfq,(O25/C25-1)/((A25+1)/2),(O25/SUM($C$5:C25)-1)/(A25-(jfq-1)/2))))</f>
        <v>2.990526315789474E-2</v>
      </c>
      <c r="L25" s="8">
        <f>IF(AA25="","",IF(A25&lt;=jfq,(AA25-bf*10000)/SUM(C$5:$C25)/(C25/C24),AA25/SUM(C$5:$C25)))</f>
        <v>4.5400000000000003E-2</v>
      </c>
      <c r="M25" s="76">
        <f>IF(B25="","",IF(O24&lt;=SUM($C$5:C25),"",IF(C25="",O25/O24-1,(O25/O24)/(C25/C24)-1)))</f>
        <v>2.981350144470718E-2</v>
      </c>
      <c r="N25" s="5">
        <f t="shared" si="19"/>
        <v>771028.88608037308</v>
      </c>
      <c r="O25" s="5">
        <f t="shared" si="1"/>
        <v>784100</v>
      </c>
      <c r="P25" s="5">
        <f>IF(A25="","",IF(B25&lt;=18,MAX(SUM($C$5:C25),O25),IF(A25&lt;=jfq,IF(B25&lt;=41,MAX(SUM($C$5:C25)*1.6,O25),IF(B25&lt;=61,MAX(SUM($C$5:C25)*1.4,O25),MAX(SUM($C$5:C25)*1.2,O25))),IF(B25&lt;=41,MAX(SUM($C$5:C25)*1.6,O25,N25),IF(B25&lt;=61,MAX(SUM($C$5:C25)*1.4,O25,N25),MAX(SUM($C$5:C25)*1.2,O25,N25))))))</f>
        <v>784100</v>
      </c>
      <c r="Q25" s="5">
        <f>IF(A25="","",IF(A25&lt;=jfq,IF(B25&lt;=18,MAX(SUM($C$5:C25),O25),IF(B25&lt;=41,MAX(SUM($C$5:C25)*1.6,O25),IF(B25&lt;=61,MAX(SUM($C$5:C25)*1.4,O25),MAX(SUM($C$5:C25)*1.2,O25)))),IF(B25&lt;=18,MAX(SUM($C$5:C25),O25,N25),IF(B25&lt;=41,MAX(SUM($C$5:C25)*1.6,O25,N25),IF(B25&lt;=61,MAX(SUM($C$5:C25)*1.4,O25,N25),MAX(SUM($C$5:C25)*1.2,O25,N25))))))</f>
        <v>784100</v>
      </c>
      <c r="R25" s="5">
        <f t="shared" si="8"/>
        <v>853800</v>
      </c>
      <c r="S25" s="5">
        <f t="shared" si="9"/>
        <v>1637900</v>
      </c>
      <c r="T25" s="5">
        <f t="shared" si="10"/>
        <v>784100</v>
      </c>
      <c r="U25" s="5">
        <f>IF(A25="","",SUM($C$5:C25)*T25/O25)</f>
        <v>500000</v>
      </c>
      <c r="V25" s="5">
        <f t="shared" si="11"/>
        <v>771028.88608037308</v>
      </c>
      <c r="W25" s="5">
        <f t="shared" si="12"/>
        <v>784100</v>
      </c>
      <c r="X25" s="5">
        <f t="shared" si="13"/>
        <v>784100</v>
      </c>
      <c r="Y25" s="5">
        <f t="shared" si="14"/>
        <v>853800.00000000012</v>
      </c>
      <c r="Z25" s="5">
        <f t="shared" si="15"/>
        <v>1637900</v>
      </c>
      <c r="AA25" s="5">
        <f>IF(A25=1,"",IF(A25="","",IF(O24&gt;=SUM($C$4:C24),O25-O24,"")))</f>
        <v>22700</v>
      </c>
      <c r="AB25" s="1">
        <f>IFERROR(IF(A25&lt;jfq,IF((U24/SUM($C$5:C24))-(U25/SUM($C$5:C25))&gt;0.2,1,0),IF((U24-U25)/SUM($C$5:C25)&gt;0.2,1,0)),0)</f>
        <v>0</v>
      </c>
      <c r="AC25" s="1">
        <f t="shared" si="16"/>
        <v>0</v>
      </c>
      <c r="AD25" s="1">
        <f t="shared" si="17"/>
        <v>156820</v>
      </c>
      <c r="AE25" s="1">
        <f>IFERROR(MAX(MIN((1-400/SUM($C$5:C25)-(1-U24/SUM($C$5:C24)))*O25,O25*0.2),0),"")</f>
        <v>156820</v>
      </c>
    </row>
    <row r="26" spans="1:31">
      <c r="A26" s="4">
        <f t="shared" si="20"/>
        <v>22</v>
      </c>
      <c r="B26" s="4">
        <f t="shared" si="21"/>
        <v>62</v>
      </c>
      <c r="C26" s="4"/>
      <c r="D26" s="4">
        <f t="shared" si="0"/>
        <v>0</v>
      </c>
      <c r="E26" s="48">
        <f t="shared" si="3"/>
        <v>794159.7526627843</v>
      </c>
      <c r="F26" s="48">
        <f t="shared" si="4"/>
        <v>807600</v>
      </c>
      <c r="G26" s="48">
        <f t="shared" si="5"/>
        <v>807600</v>
      </c>
      <c r="H26" s="48">
        <f t="shared" si="6"/>
        <v>853800</v>
      </c>
      <c r="I26" s="48">
        <f t="shared" si="7"/>
        <v>1661400</v>
      </c>
      <c r="J26" s="4">
        <f t="shared" si="18"/>
        <v>807600</v>
      </c>
      <c r="K26" s="8">
        <f>IF(B26="","",IF(O25&lt;=SUM($C$5:C26),"",IF(A26&lt;=jfq,(O26/C26-1)/((A26+1)/2),(O26/SUM($C$5:C26)-1)/(A26-(jfq-1)/2))))</f>
        <v>3.0759999999999999E-2</v>
      </c>
      <c r="L26" s="8">
        <f>IF(AA26="","",IF(A26&lt;=jfq,(AA26-bf*10000)/SUM(C$5:$C26)/(C26/C25),AA26/SUM(C$5:$C26)))</f>
        <v>4.7E-2</v>
      </c>
      <c r="M26" s="76">
        <f>IF(B26="","",IF(O25&lt;=SUM($C$5:C26),"",IF(C26="",O26/O25-1,(O26/O25)/(C26/C25)-1)))</f>
        <v>2.9970667006759433E-2</v>
      </c>
      <c r="N26" s="5">
        <f t="shared" si="19"/>
        <v>794159.7526627843</v>
      </c>
      <c r="O26" s="5">
        <f t="shared" si="1"/>
        <v>807600</v>
      </c>
      <c r="P26" s="5">
        <f>IF(A26="","",IF(B26&lt;=18,MAX(SUM($C$5:C26),O26),IF(A26&lt;=jfq,IF(B26&lt;=41,MAX(SUM($C$5:C26)*1.6,O26),IF(B26&lt;=61,MAX(SUM($C$5:C26)*1.4,O26),MAX(SUM($C$5:C26)*1.2,O26))),IF(B26&lt;=41,MAX(SUM($C$5:C26)*1.6,O26,N26),IF(B26&lt;=61,MAX(SUM($C$5:C26)*1.4,O26,N26),MAX(SUM($C$5:C26)*1.2,O26,N26))))))</f>
        <v>807600</v>
      </c>
      <c r="Q26" s="5">
        <f>IF(A26="","",IF(A26&lt;=jfq,IF(B26&lt;=18,MAX(SUM($C$5:C26),O26),IF(B26&lt;=41,MAX(SUM($C$5:C26)*1.6,O26),IF(B26&lt;=61,MAX(SUM($C$5:C26)*1.4,O26),MAX(SUM($C$5:C26)*1.2,O26)))),IF(B26&lt;=18,MAX(SUM($C$5:C26),O26,N26),IF(B26&lt;=41,MAX(SUM($C$5:C26)*1.6,O26,N26),IF(B26&lt;=61,MAX(SUM($C$5:C26)*1.4,O26,N26),MAX(SUM($C$5:C26)*1.2,O26,N26))))))</f>
        <v>807600</v>
      </c>
      <c r="R26" s="5">
        <f t="shared" si="8"/>
        <v>853800</v>
      </c>
      <c r="S26" s="5">
        <f t="shared" si="9"/>
        <v>1661400</v>
      </c>
      <c r="T26" s="5">
        <f t="shared" si="10"/>
        <v>807600</v>
      </c>
      <c r="U26" s="5">
        <f>IF(A26="","",SUM($C$5:C26)*T26/O26)</f>
        <v>500000</v>
      </c>
      <c r="V26" s="5">
        <f t="shared" si="11"/>
        <v>794159.7526627843</v>
      </c>
      <c r="W26" s="5">
        <f t="shared" si="12"/>
        <v>807600</v>
      </c>
      <c r="X26" s="5">
        <f t="shared" si="13"/>
        <v>807600</v>
      </c>
      <c r="Y26" s="5">
        <f t="shared" si="14"/>
        <v>853800</v>
      </c>
      <c r="Z26" s="5">
        <f t="shared" si="15"/>
        <v>1661400</v>
      </c>
      <c r="AA26" s="5">
        <f>IF(A26=1,"",IF(A26="","",IF(O25&gt;=SUM($C$4:C25),O26-O25,"")))</f>
        <v>23500</v>
      </c>
      <c r="AB26" s="1">
        <f>IFERROR(IF(A26&lt;jfq,IF((U25/SUM($C$5:C25))-(U26/SUM($C$5:C26))&gt;0.2,1,0),IF((U25-U26)/SUM($C$5:C26)&gt;0.2,1,0)),0)</f>
        <v>0</v>
      </c>
      <c r="AC26" s="1">
        <f t="shared" si="16"/>
        <v>0</v>
      </c>
      <c r="AD26" s="1">
        <f t="shared" si="17"/>
        <v>161520</v>
      </c>
      <c r="AE26" s="1">
        <f>IFERROR(MAX(MIN((1-400/SUM($C$5:C26)-(1-U25/SUM($C$5:C25)))*O26,O26*0.2),0),"")</f>
        <v>161520</v>
      </c>
    </row>
    <row r="27" spans="1:31">
      <c r="A27" s="4">
        <f t="shared" si="20"/>
        <v>23</v>
      </c>
      <c r="B27" s="4">
        <f t="shared" si="21"/>
        <v>63</v>
      </c>
      <c r="C27" s="4"/>
      <c r="D27" s="4">
        <f t="shared" si="0"/>
        <v>0</v>
      </c>
      <c r="E27" s="48">
        <f t="shared" si="3"/>
        <v>817984.5452426679</v>
      </c>
      <c r="F27" s="48">
        <f t="shared" si="4"/>
        <v>831700</v>
      </c>
      <c r="G27" s="48">
        <f t="shared" si="5"/>
        <v>831700</v>
      </c>
      <c r="H27" s="48">
        <f t="shared" si="6"/>
        <v>853800.00000000012</v>
      </c>
      <c r="I27" s="48">
        <f t="shared" si="7"/>
        <v>1685500</v>
      </c>
      <c r="J27" s="4">
        <f t="shared" si="18"/>
        <v>831700</v>
      </c>
      <c r="K27" s="8">
        <f>IF(B27="","",IF(O26&lt;=SUM($C$5:C27),"",IF(A27&lt;=jfq,(O27/C27-1)/((A27+1)/2),(O27/SUM($C$5:C27)-1)/(A27-(jfq-1)/2))))</f>
        <v>3.159047619047619E-2</v>
      </c>
      <c r="L27" s="8">
        <f>IF(AA27="","",IF(A27&lt;=jfq,(AA27-bf*10000)/SUM(C$5:$C27)/(C27/C26),AA27/SUM(C$5:$C27)))</f>
        <v>4.82E-2</v>
      </c>
      <c r="M27" s="76">
        <f>IF(B27="","",IF(O26&lt;=SUM($C$5:C27),"",IF(C27="",O27/O26-1,(O27/O26)/(C27/C26)-1)))</f>
        <v>2.9841505695888948E-2</v>
      </c>
      <c r="N27" s="5">
        <f t="shared" si="19"/>
        <v>817984.5452426679</v>
      </c>
      <c r="O27" s="5">
        <f t="shared" si="1"/>
        <v>831700</v>
      </c>
      <c r="P27" s="5">
        <f>IF(A27="","",IF(B27&lt;=18,MAX(SUM($C$5:C27),O27),IF(A27&lt;=jfq,IF(B27&lt;=41,MAX(SUM($C$5:C27)*1.6,O27),IF(B27&lt;=61,MAX(SUM($C$5:C27)*1.4,O27),MAX(SUM($C$5:C27)*1.2,O27))),IF(B27&lt;=41,MAX(SUM($C$5:C27)*1.6,O27,N27),IF(B27&lt;=61,MAX(SUM($C$5:C27)*1.4,O27,N27),MAX(SUM($C$5:C27)*1.2,O27,N27))))))</f>
        <v>831700</v>
      </c>
      <c r="Q27" s="5">
        <f>IF(A27="","",IF(A27&lt;=jfq,IF(B27&lt;=18,MAX(SUM($C$5:C27),O27),IF(B27&lt;=41,MAX(SUM($C$5:C27)*1.6,O27),IF(B27&lt;=61,MAX(SUM($C$5:C27)*1.4,O27),MAX(SUM($C$5:C27)*1.2,O27)))),IF(B27&lt;=18,MAX(SUM($C$5:C27),O27,N27),IF(B27&lt;=41,MAX(SUM($C$5:C27)*1.6,O27,N27),IF(B27&lt;=61,MAX(SUM($C$5:C27)*1.4,O27,N27),MAX(SUM($C$5:C27)*1.2,O27,N27))))))</f>
        <v>831700</v>
      </c>
      <c r="R27" s="5">
        <f t="shared" si="8"/>
        <v>853800</v>
      </c>
      <c r="S27" s="5">
        <f t="shared" si="9"/>
        <v>1685500</v>
      </c>
      <c r="T27" s="5">
        <f t="shared" si="10"/>
        <v>831700</v>
      </c>
      <c r="U27" s="5">
        <f>IF(A27="","",SUM($C$5:C27)*T27/O27)</f>
        <v>500000</v>
      </c>
      <c r="V27" s="5">
        <f t="shared" si="11"/>
        <v>817984.5452426679</v>
      </c>
      <c r="W27" s="5">
        <f t="shared" si="12"/>
        <v>831700</v>
      </c>
      <c r="X27" s="5">
        <f t="shared" si="13"/>
        <v>831700</v>
      </c>
      <c r="Y27" s="5">
        <f t="shared" si="14"/>
        <v>853800.00000000012</v>
      </c>
      <c r="Z27" s="5">
        <f t="shared" si="15"/>
        <v>1685500</v>
      </c>
      <c r="AA27" s="5">
        <f>IF(A27=1,"",IF(A27="","",IF(O26&gt;=SUM($C$4:C26),O27-O26,"")))</f>
        <v>24100</v>
      </c>
      <c r="AB27" s="1">
        <f>IFERROR(IF(A27&lt;jfq,IF((U26/SUM($C$5:C26))-(U27/SUM($C$5:C27))&gt;0.2,1,0),IF((U26-U27)/SUM($C$5:C27)&gt;0.2,1,0)),0)</f>
        <v>0</v>
      </c>
      <c r="AC27" s="1">
        <f t="shared" si="16"/>
        <v>0</v>
      </c>
      <c r="AD27" s="1">
        <f t="shared" si="17"/>
        <v>166340</v>
      </c>
      <c r="AE27" s="1">
        <f>IFERROR(MAX(MIN((1-400/SUM($C$5:C27)-(1-U26/SUM($C$5:C26)))*O27,O27*0.2),0),"")</f>
        <v>166340</v>
      </c>
    </row>
    <row r="28" spans="1:31">
      <c r="A28" s="4">
        <f t="shared" si="20"/>
        <v>24</v>
      </c>
      <c r="B28" s="4">
        <f t="shared" si="21"/>
        <v>64</v>
      </c>
      <c r="C28" s="4"/>
      <c r="D28" s="4">
        <f t="shared" si="0"/>
        <v>0</v>
      </c>
      <c r="E28" s="48">
        <f t="shared" si="3"/>
        <v>842524.081599948</v>
      </c>
      <c r="F28" s="48">
        <f t="shared" si="4"/>
        <v>856600</v>
      </c>
      <c r="G28" s="48">
        <f t="shared" si="5"/>
        <v>856600</v>
      </c>
      <c r="H28" s="48">
        <f t="shared" si="6"/>
        <v>853800</v>
      </c>
      <c r="I28" s="48">
        <f t="shared" si="7"/>
        <v>1710400</v>
      </c>
      <c r="J28" s="4">
        <f t="shared" si="18"/>
        <v>856600</v>
      </c>
      <c r="K28" s="8">
        <f>IF(B28="","",IF(O27&lt;=SUM($C$5:C28),"",IF(A28&lt;=jfq,(O28/C28-1)/((A28+1)/2),(O28/SUM($C$5:C28)-1)/(A28-(jfq-1)/2))))</f>
        <v>3.2418181818181818E-2</v>
      </c>
      <c r="L28" s="8">
        <f>IF(AA28="","",IF(A28&lt;=jfq,(AA28-bf*10000)/SUM(C$5:$C28)/(C28/C27),AA28/SUM(C$5:$C28)))</f>
        <v>4.9799999999999997E-2</v>
      </c>
      <c r="M28" s="76">
        <f>IF(B28="","",IF(O27&lt;=SUM($C$5:C28),"",IF(C28="",O28/O27-1,(O28/O27)/(C28/C27)-1)))</f>
        <v>2.9938679812432367E-2</v>
      </c>
      <c r="N28" s="5">
        <f t="shared" si="19"/>
        <v>842524.081599948</v>
      </c>
      <c r="O28" s="5">
        <f t="shared" si="1"/>
        <v>856600</v>
      </c>
      <c r="P28" s="5">
        <f>IF(A28="","",IF(B28&lt;=18,MAX(SUM($C$5:C28),O28),IF(A28&lt;=jfq,IF(B28&lt;=41,MAX(SUM($C$5:C28)*1.6,O28),IF(B28&lt;=61,MAX(SUM($C$5:C28)*1.4,O28),MAX(SUM($C$5:C28)*1.2,O28))),IF(B28&lt;=41,MAX(SUM($C$5:C28)*1.6,O28,N28),IF(B28&lt;=61,MAX(SUM($C$5:C28)*1.4,O28,N28),MAX(SUM($C$5:C28)*1.2,O28,N28))))))</f>
        <v>856600</v>
      </c>
      <c r="Q28" s="5">
        <f>IF(A28="","",IF(A28&lt;=jfq,IF(B28&lt;=18,MAX(SUM($C$5:C28),O28),IF(B28&lt;=41,MAX(SUM($C$5:C28)*1.6,O28),IF(B28&lt;=61,MAX(SUM($C$5:C28)*1.4,O28),MAX(SUM($C$5:C28)*1.2,O28)))),IF(B28&lt;=18,MAX(SUM($C$5:C28),O28,N28),IF(B28&lt;=41,MAX(SUM($C$5:C28)*1.6,O28,N28),IF(B28&lt;=61,MAX(SUM($C$5:C28)*1.4,O28,N28),MAX(SUM($C$5:C28)*1.2,O28,N28))))))</f>
        <v>856600</v>
      </c>
      <c r="R28" s="5">
        <f t="shared" si="8"/>
        <v>853800</v>
      </c>
      <c r="S28" s="5">
        <f t="shared" si="9"/>
        <v>1710400</v>
      </c>
      <c r="T28" s="5">
        <f t="shared" si="10"/>
        <v>856600</v>
      </c>
      <c r="U28" s="5">
        <f>IF(A28="","",SUM($C$5:C28)*T28/O28)</f>
        <v>500000</v>
      </c>
      <c r="V28" s="5">
        <f t="shared" si="11"/>
        <v>842524.081599948</v>
      </c>
      <c r="W28" s="5">
        <f t="shared" si="12"/>
        <v>856600</v>
      </c>
      <c r="X28" s="5">
        <f t="shared" si="13"/>
        <v>856600</v>
      </c>
      <c r="Y28" s="5">
        <f t="shared" si="14"/>
        <v>853800</v>
      </c>
      <c r="Z28" s="5">
        <f t="shared" si="15"/>
        <v>1710400</v>
      </c>
      <c r="AA28" s="5">
        <f>IF(A28=1,"",IF(A28="","",IF(O27&gt;=SUM($C$4:C27),O28-O27,"")))</f>
        <v>24900</v>
      </c>
      <c r="AB28" s="1">
        <f>IFERROR(IF(A28&lt;jfq,IF((U27/SUM($C$5:C27))-(U28/SUM($C$5:C28))&gt;0.2,1,0),IF((U27-U28)/SUM($C$5:C28)&gt;0.2,1,0)),0)</f>
        <v>0</v>
      </c>
      <c r="AC28" s="1">
        <f t="shared" si="16"/>
        <v>0</v>
      </c>
      <c r="AD28" s="1">
        <f t="shared" si="17"/>
        <v>171320</v>
      </c>
      <c r="AE28" s="1">
        <f>IFERROR(MAX(MIN((1-400/SUM($C$5:C28)-(1-U27/SUM($C$5:C27)))*O28,O28*0.2),0),"")</f>
        <v>171320</v>
      </c>
    </row>
    <row r="29" spans="1:31">
      <c r="A29" s="4">
        <f t="shared" si="20"/>
        <v>25</v>
      </c>
      <c r="B29" s="4">
        <f t="shared" si="21"/>
        <v>65</v>
      </c>
      <c r="C29" s="4"/>
      <c r="D29" s="4">
        <f t="shared" si="0"/>
        <v>0</v>
      </c>
      <c r="E29" s="48">
        <f t="shared" si="3"/>
        <v>867799.80404794647</v>
      </c>
      <c r="F29" s="48">
        <f t="shared" si="4"/>
        <v>882200</v>
      </c>
      <c r="G29" s="48">
        <f t="shared" si="5"/>
        <v>882200</v>
      </c>
      <c r="H29" s="48">
        <f t="shared" si="6"/>
        <v>853800</v>
      </c>
      <c r="I29" s="48">
        <f t="shared" si="7"/>
        <v>1736000</v>
      </c>
      <c r="J29" s="4">
        <f t="shared" si="18"/>
        <v>882200</v>
      </c>
      <c r="K29" s="8">
        <f>IF(B29="","",IF(O28&lt;=SUM($C$5:C29),"",IF(A29&lt;=jfq,(O29/C29-1)/((A29+1)/2),(O29/SUM($C$5:C29)-1)/(A29-(jfq-1)/2))))</f>
        <v>3.3234782608695654E-2</v>
      </c>
      <c r="L29" s="8">
        <f>IF(AA29="","",IF(A29&lt;=jfq,(AA29-bf*10000)/SUM(C$5:$C29)/(C29/C28),AA29/SUM(C$5:$C29)))</f>
        <v>5.1200000000000002E-2</v>
      </c>
      <c r="M29" s="76">
        <f>IF(B29="","",IF(O28&lt;=SUM($C$5:C29),"",IF(C29="",O29/O28-1,(O29/O28)/(C29/C28)-1)))</f>
        <v>2.9885594209666078E-2</v>
      </c>
      <c r="N29" s="5">
        <f t="shared" si="19"/>
        <v>867799.80404794647</v>
      </c>
      <c r="O29" s="5">
        <f t="shared" si="1"/>
        <v>882200</v>
      </c>
      <c r="P29" s="5">
        <f>IF(A29="","",IF(B29&lt;=18,MAX(SUM($C$5:C29),O29),IF(A29&lt;=jfq,IF(B29&lt;=41,MAX(SUM($C$5:C29)*1.6,O29),IF(B29&lt;=61,MAX(SUM($C$5:C29)*1.4,O29),MAX(SUM($C$5:C29)*1.2,O29))),IF(B29&lt;=41,MAX(SUM($C$5:C29)*1.6,O29,N29),IF(B29&lt;=61,MAX(SUM($C$5:C29)*1.4,O29,N29),MAX(SUM($C$5:C29)*1.2,O29,N29))))))</f>
        <v>882200</v>
      </c>
      <c r="Q29" s="5">
        <f>IF(A29="","",IF(A29&lt;=jfq,IF(B29&lt;=18,MAX(SUM($C$5:C29),O29),IF(B29&lt;=41,MAX(SUM($C$5:C29)*1.6,O29),IF(B29&lt;=61,MAX(SUM($C$5:C29)*1.4,O29),MAX(SUM($C$5:C29)*1.2,O29)))),IF(B29&lt;=18,MAX(SUM($C$5:C29),O29,N29),IF(B29&lt;=41,MAX(SUM($C$5:C29)*1.6,O29,N29),IF(B29&lt;=61,MAX(SUM($C$5:C29)*1.4,O29,N29),MAX(SUM($C$5:C29)*1.2,O29,N29))))))</f>
        <v>882200</v>
      </c>
      <c r="R29" s="5">
        <f t="shared" si="8"/>
        <v>853800</v>
      </c>
      <c r="S29" s="5">
        <f t="shared" si="9"/>
        <v>1736000</v>
      </c>
      <c r="T29" s="5">
        <f t="shared" si="10"/>
        <v>882200</v>
      </c>
      <c r="U29" s="5">
        <f>IF(A29="","",SUM($C$5:C29)*T29/O29)</f>
        <v>500000</v>
      </c>
      <c r="V29" s="5">
        <f t="shared" si="11"/>
        <v>867799.80404794647</v>
      </c>
      <c r="W29" s="5">
        <f t="shared" si="12"/>
        <v>882200</v>
      </c>
      <c r="X29" s="5">
        <f t="shared" si="13"/>
        <v>882200</v>
      </c>
      <c r="Y29" s="5">
        <f t="shared" si="14"/>
        <v>853800</v>
      </c>
      <c r="Z29" s="5">
        <f t="shared" si="15"/>
        <v>1736000</v>
      </c>
      <c r="AA29" s="5">
        <f>IF(A29=1,"",IF(A29="","",IF(O28&gt;=SUM($C$4:C28),O29-O28,"")))</f>
        <v>25600</v>
      </c>
      <c r="AB29" s="1">
        <f>IFERROR(IF(A29&lt;jfq,IF((U28/SUM($C$5:C28))-(U29/SUM($C$5:C29))&gt;0.2,1,0),IF((U28-U29)/SUM($C$5:C29)&gt;0.2,1,0)),0)</f>
        <v>0</v>
      </c>
      <c r="AC29" s="1">
        <f t="shared" si="16"/>
        <v>0</v>
      </c>
      <c r="AD29" s="1">
        <f t="shared" si="17"/>
        <v>176440</v>
      </c>
      <c r="AE29" s="1">
        <f>IFERROR(MAX(MIN((1-400/SUM($C$5:C29)-(1-U28/SUM($C$5:C28)))*O29,O29*0.2),0),"")</f>
        <v>176440</v>
      </c>
    </row>
    <row r="30" spans="1:31">
      <c r="A30" s="4">
        <f t="shared" si="20"/>
        <v>26</v>
      </c>
      <c r="B30" s="4">
        <f t="shared" si="21"/>
        <v>66</v>
      </c>
      <c r="C30" s="4"/>
      <c r="D30" s="4">
        <f t="shared" si="0"/>
        <v>0</v>
      </c>
      <c r="E30" s="48">
        <f t="shared" si="3"/>
        <v>893833.79816938494</v>
      </c>
      <c r="F30" s="48">
        <f t="shared" si="4"/>
        <v>908500</v>
      </c>
      <c r="G30" s="48">
        <f t="shared" si="5"/>
        <v>908500</v>
      </c>
      <c r="H30" s="48">
        <f t="shared" si="6"/>
        <v>853800</v>
      </c>
      <c r="I30" s="48">
        <f t="shared" si="7"/>
        <v>1762300</v>
      </c>
      <c r="J30" s="4">
        <f t="shared" si="18"/>
        <v>908500</v>
      </c>
      <c r="K30" s="8">
        <f>IF(B30="","",IF(O29&lt;=SUM($C$5:C30),"",IF(A30&lt;=jfq,(O30/C30-1)/((A30+1)/2),(O30/SUM($C$5:C30)-1)/(A30-(jfq-1)/2))))</f>
        <v>3.4041666666666665E-2</v>
      </c>
      <c r="L30" s="8">
        <f>IF(AA30="","",IF(A30&lt;=jfq,(AA30-bf*10000)/SUM(C$5:$C30)/(C30/C29),AA30/SUM(C$5:$C30)))</f>
        <v>5.2600000000000001E-2</v>
      </c>
      <c r="M30" s="76">
        <f>IF(B30="","",IF(O29&lt;=SUM($C$5:C30),"",IF(C30="",O30/O29-1,(O30/O29)/(C30/C29)-1)))</f>
        <v>2.9811834051235442E-2</v>
      </c>
      <c r="N30" s="5">
        <f t="shared" si="19"/>
        <v>893833.79816938494</v>
      </c>
      <c r="O30" s="5">
        <f t="shared" si="1"/>
        <v>908500</v>
      </c>
      <c r="P30" s="5">
        <f>IF(A30="","",IF(B30&lt;=18,MAX(SUM($C$5:C30),O30),IF(A30&lt;=jfq,IF(B30&lt;=41,MAX(SUM($C$5:C30)*1.6,O30),IF(B30&lt;=61,MAX(SUM($C$5:C30)*1.4,O30),MAX(SUM($C$5:C30)*1.2,O30))),IF(B30&lt;=41,MAX(SUM($C$5:C30)*1.6,O30,N30),IF(B30&lt;=61,MAX(SUM($C$5:C30)*1.4,O30,N30),MAX(SUM($C$5:C30)*1.2,O30,N30))))))</f>
        <v>908500</v>
      </c>
      <c r="Q30" s="5">
        <f>IF(A30="","",IF(A30&lt;=jfq,IF(B30&lt;=18,MAX(SUM($C$5:C30),O30),IF(B30&lt;=41,MAX(SUM($C$5:C30)*1.6,O30),IF(B30&lt;=61,MAX(SUM($C$5:C30)*1.4,O30),MAX(SUM($C$5:C30)*1.2,O30)))),IF(B30&lt;=18,MAX(SUM($C$5:C30),O30,N30),IF(B30&lt;=41,MAX(SUM($C$5:C30)*1.6,O30,N30),IF(B30&lt;=61,MAX(SUM($C$5:C30)*1.4,O30,N30),MAX(SUM($C$5:C30)*1.2,O30,N30))))))</f>
        <v>908500</v>
      </c>
      <c r="R30" s="5">
        <f t="shared" si="8"/>
        <v>853800</v>
      </c>
      <c r="S30" s="5">
        <f t="shared" si="9"/>
        <v>1762300</v>
      </c>
      <c r="T30" s="5">
        <f t="shared" si="10"/>
        <v>908500</v>
      </c>
      <c r="U30" s="5">
        <f>IF(A30="","",SUM($C$5:C30)*T30/O30)</f>
        <v>500000</v>
      </c>
      <c r="V30" s="5">
        <f t="shared" si="11"/>
        <v>893833.79816938494</v>
      </c>
      <c r="W30" s="5">
        <f t="shared" si="12"/>
        <v>908500</v>
      </c>
      <c r="X30" s="5">
        <f t="shared" si="13"/>
        <v>908500</v>
      </c>
      <c r="Y30" s="5">
        <f t="shared" si="14"/>
        <v>853800</v>
      </c>
      <c r="Z30" s="5">
        <f t="shared" si="15"/>
        <v>1762300</v>
      </c>
      <c r="AA30" s="5">
        <f>IF(A30=1,"",IF(A30="","",IF(O29&gt;=SUM($C$4:C29),O30-O29,"")))</f>
        <v>26300</v>
      </c>
      <c r="AB30" s="1">
        <f>IFERROR(IF(A30&lt;jfq,IF((U29/SUM($C$5:C29))-(U30/SUM($C$5:C30))&gt;0.2,1,0),IF((U29-U30)/SUM($C$5:C30)&gt;0.2,1,0)),0)</f>
        <v>0</v>
      </c>
      <c r="AC30" s="1">
        <f t="shared" si="16"/>
        <v>0</v>
      </c>
      <c r="AD30" s="1">
        <f t="shared" si="17"/>
        <v>181700</v>
      </c>
      <c r="AE30" s="1">
        <f>IFERROR(MAX(MIN((1-400/SUM($C$5:C30)-(1-U29/SUM($C$5:C29)))*O30,O30*0.2),0),"")</f>
        <v>181700</v>
      </c>
    </row>
    <row r="31" spans="1:31">
      <c r="A31" s="4">
        <f t="shared" si="20"/>
        <v>27</v>
      </c>
      <c r="B31" s="4">
        <f t="shared" si="21"/>
        <v>67</v>
      </c>
      <c r="C31" s="4"/>
      <c r="D31" s="4">
        <f t="shared" si="0"/>
        <v>0</v>
      </c>
      <c r="E31" s="48">
        <f t="shared" si="3"/>
        <v>920648.81211446656</v>
      </c>
      <c r="F31" s="48">
        <f t="shared" si="4"/>
        <v>935700</v>
      </c>
      <c r="G31" s="48">
        <f t="shared" si="5"/>
        <v>935700</v>
      </c>
      <c r="H31" s="48">
        <f t="shared" si="6"/>
        <v>853800</v>
      </c>
      <c r="I31" s="48">
        <f t="shared" si="7"/>
        <v>1789500</v>
      </c>
      <c r="J31" s="4">
        <f t="shared" si="18"/>
        <v>935700</v>
      </c>
      <c r="K31" s="8">
        <f>IF(B31="","",IF(O30&lt;=SUM($C$5:C31),"",IF(A31&lt;=jfq,(O31/C31-1)/((A31+1)/2),(O31/SUM($C$5:C31)-1)/(A31-(jfq-1)/2))))</f>
        <v>3.4855999999999998E-2</v>
      </c>
      <c r="L31" s="8">
        <f>IF(AA31="","",IF(A31&lt;=jfq,(AA31-bf*10000)/SUM(C$5:$C31)/(C31/C30),AA31/SUM(C$5:$C31)))</f>
        <v>5.4399999999999997E-2</v>
      </c>
      <c r="M31" s="76">
        <f>IF(B31="","",IF(O30&lt;=SUM($C$5:C31),"",IF(C31="",O31/O30-1,(O31/O30)/(C31/C30)-1)))</f>
        <v>2.9939460649422101E-2</v>
      </c>
      <c r="N31" s="5">
        <f t="shared" si="19"/>
        <v>920648.81211446656</v>
      </c>
      <c r="O31" s="5">
        <f t="shared" si="1"/>
        <v>935700</v>
      </c>
      <c r="P31" s="5">
        <f>IF(A31="","",IF(B31&lt;=18,MAX(SUM($C$5:C31),O31),IF(A31&lt;=jfq,IF(B31&lt;=41,MAX(SUM($C$5:C31)*1.6,O31),IF(B31&lt;=61,MAX(SUM($C$5:C31)*1.4,O31),MAX(SUM($C$5:C31)*1.2,O31))),IF(B31&lt;=41,MAX(SUM($C$5:C31)*1.6,O31,N31),IF(B31&lt;=61,MAX(SUM($C$5:C31)*1.4,O31,N31),MAX(SUM($C$5:C31)*1.2,O31,N31))))))</f>
        <v>935700</v>
      </c>
      <c r="Q31" s="5">
        <f>IF(A31="","",IF(A31&lt;=jfq,IF(B31&lt;=18,MAX(SUM($C$5:C31),O31),IF(B31&lt;=41,MAX(SUM($C$5:C31)*1.6,O31),IF(B31&lt;=61,MAX(SUM($C$5:C31)*1.4,O31),MAX(SUM($C$5:C31)*1.2,O31)))),IF(B31&lt;=18,MAX(SUM($C$5:C31),O31,N31),IF(B31&lt;=41,MAX(SUM($C$5:C31)*1.6,O31,N31),IF(B31&lt;=61,MAX(SUM($C$5:C31)*1.4,O31,N31),MAX(SUM($C$5:C31)*1.2,O31,N31))))))</f>
        <v>935700</v>
      </c>
      <c r="R31" s="5">
        <f t="shared" si="8"/>
        <v>853800</v>
      </c>
      <c r="S31" s="5">
        <f t="shared" si="9"/>
        <v>1789500</v>
      </c>
      <c r="T31" s="5">
        <f t="shared" si="10"/>
        <v>935700</v>
      </c>
      <c r="U31" s="5">
        <f>IF(A31="","",SUM($C$5:C31)*T31/O31)</f>
        <v>500000</v>
      </c>
      <c r="V31" s="5">
        <f t="shared" si="11"/>
        <v>920648.81211446656</v>
      </c>
      <c r="W31" s="5">
        <f t="shared" si="12"/>
        <v>935700</v>
      </c>
      <c r="X31" s="5">
        <f t="shared" si="13"/>
        <v>935700</v>
      </c>
      <c r="Y31" s="5">
        <f t="shared" si="14"/>
        <v>853800</v>
      </c>
      <c r="Z31" s="5">
        <f t="shared" si="15"/>
        <v>1789500</v>
      </c>
      <c r="AA31" s="5">
        <f>IF(A31=1,"",IF(A31="","",IF(O30&gt;=SUM($C$4:C30),O31-O30,"")))</f>
        <v>27200</v>
      </c>
      <c r="AB31" s="1">
        <f>IFERROR(IF(A31&lt;jfq,IF((U30/SUM($C$5:C30))-(U31/SUM($C$5:C31))&gt;0.2,1,0),IF((U30-U31)/SUM($C$5:C31)&gt;0.2,1,0)),0)</f>
        <v>0</v>
      </c>
      <c r="AC31" s="1">
        <f t="shared" si="16"/>
        <v>0</v>
      </c>
      <c r="AD31" s="1">
        <f t="shared" si="17"/>
        <v>187140</v>
      </c>
      <c r="AE31" s="1">
        <f>IFERROR(MAX(MIN((1-400/SUM($C$5:C31)-(1-U30/SUM($C$5:C30)))*O31,O31*0.2),0),"")</f>
        <v>187140</v>
      </c>
    </row>
    <row r="32" spans="1:31">
      <c r="A32" s="4">
        <f t="shared" si="20"/>
        <v>28</v>
      </c>
      <c r="B32" s="4">
        <f t="shared" si="21"/>
        <v>68</v>
      </c>
      <c r="C32" s="4"/>
      <c r="D32" s="4">
        <f t="shared" si="0"/>
        <v>0</v>
      </c>
      <c r="E32" s="48">
        <f t="shared" si="3"/>
        <v>948268.27647790057</v>
      </c>
      <c r="F32" s="48">
        <f t="shared" si="4"/>
        <v>963700</v>
      </c>
      <c r="G32" s="48">
        <f t="shared" si="5"/>
        <v>963700</v>
      </c>
      <c r="H32" s="48">
        <f t="shared" si="6"/>
        <v>853800</v>
      </c>
      <c r="I32" s="48">
        <f t="shared" si="7"/>
        <v>1817500</v>
      </c>
      <c r="J32" s="4">
        <f t="shared" si="18"/>
        <v>963700</v>
      </c>
      <c r="K32" s="8">
        <f>IF(B32="","",IF(O31&lt;=SUM($C$5:C32),"",IF(A32&lt;=jfq,(O32/C32-1)/((A32+1)/2),(O32/SUM($C$5:C32)-1)/(A32-(jfq-1)/2))))</f>
        <v>3.5669230769230773E-2</v>
      </c>
      <c r="L32" s="8">
        <f>IF(AA32="","",IF(A32&lt;=jfq,(AA32-bf*10000)/SUM(C$5:$C32)/(C32/C31),AA32/SUM(C$5:$C32)))</f>
        <v>5.6000000000000001E-2</v>
      </c>
      <c r="M32" s="76">
        <f>IF(B32="","",IF(O31&lt;=SUM($C$5:C32),"",IF(C32="",O32/O31-1,(O32/O31)/(C32/C31)-1)))</f>
        <v>2.9924120978946256E-2</v>
      </c>
      <c r="N32" s="5">
        <f t="shared" si="19"/>
        <v>948268.27647790057</v>
      </c>
      <c r="O32" s="5">
        <f t="shared" si="1"/>
        <v>963700</v>
      </c>
      <c r="P32" s="5">
        <f>IF(A32="","",IF(B32&lt;=18,MAX(SUM($C$5:C32),O32),IF(A32&lt;=jfq,IF(B32&lt;=41,MAX(SUM($C$5:C32)*1.6,O32),IF(B32&lt;=61,MAX(SUM($C$5:C32)*1.4,O32),MAX(SUM($C$5:C32)*1.2,O32))),IF(B32&lt;=41,MAX(SUM($C$5:C32)*1.6,O32,N32),IF(B32&lt;=61,MAX(SUM($C$5:C32)*1.4,O32,N32),MAX(SUM($C$5:C32)*1.2,O32,N32))))))</f>
        <v>963700</v>
      </c>
      <c r="Q32" s="5">
        <f>IF(A32="","",IF(A32&lt;=jfq,IF(B32&lt;=18,MAX(SUM($C$5:C32),O32),IF(B32&lt;=41,MAX(SUM($C$5:C32)*1.6,O32),IF(B32&lt;=61,MAX(SUM($C$5:C32)*1.4,O32),MAX(SUM($C$5:C32)*1.2,O32)))),IF(B32&lt;=18,MAX(SUM($C$5:C32),O32,N32),IF(B32&lt;=41,MAX(SUM($C$5:C32)*1.6,O32,N32),IF(B32&lt;=61,MAX(SUM($C$5:C32)*1.4,O32,N32),MAX(SUM($C$5:C32)*1.2,O32,N32))))))</f>
        <v>963700</v>
      </c>
      <c r="R32" s="5">
        <f t="shared" si="8"/>
        <v>853800</v>
      </c>
      <c r="S32" s="5">
        <f t="shared" si="9"/>
        <v>1817500</v>
      </c>
      <c r="T32" s="5">
        <f t="shared" si="10"/>
        <v>963700</v>
      </c>
      <c r="U32" s="5">
        <f>IF(A32="","",SUM($C$5:C32)*T32/O32)</f>
        <v>500000</v>
      </c>
      <c r="V32" s="5">
        <f t="shared" si="11"/>
        <v>948268.27647790057</v>
      </c>
      <c r="W32" s="5">
        <f t="shared" si="12"/>
        <v>963700</v>
      </c>
      <c r="X32" s="5">
        <f t="shared" si="13"/>
        <v>963700</v>
      </c>
      <c r="Y32" s="5">
        <f t="shared" si="14"/>
        <v>853800</v>
      </c>
      <c r="Z32" s="5">
        <f t="shared" si="15"/>
        <v>1817500</v>
      </c>
      <c r="AA32" s="5">
        <f>IF(A32=1,"",IF(A32="","",IF(O31&gt;=SUM($C$4:C31),O32-O31,"")))</f>
        <v>28000</v>
      </c>
      <c r="AB32" s="1">
        <f>IFERROR(IF(A32&lt;jfq,IF((U31/SUM($C$5:C31))-(U32/SUM($C$5:C32))&gt;0.2,1,0),IF((U31-U32)/SUM($C$5:C32)&gt;0.2,1,0)),0)</f>
        <v>0</v>
      </c>
      <c r="AC32" s="1">
        <f t="shared" si="16"/>
        <v>0</v>
      </c>
      <c r="AD32" s="1">
        <f t="shared" si="17"/>
        <v>192740</v>
      </c>
      <c r="AE32" s="1">
        <f>IFERROR(MAX(MIN((1-400/SUM($C$5:C32)-(1-U31/SUM($C$5:C31)))*O32,O32*0.2),0),"")</f>
        <v>192740</v>
      </c>
    </row>
    <row r="33" spans="1:31">
      <c r="A33" s="4">
        <f t="shared" si="20"/>
        <v>29</v>
      </c>
      <c r="B33" s="4">
        <f t="shared" si="21"/>
        <v>69</v>
      </c>
      <c r="C33" s="4"/>
      <c r="D33" s="4">
        <f t="shared" si="0"/>
        <v>0</v>
      </c>
      <c r="E33" s="48">
        <f t="shared" si="3"/>
        <v>976716.32477223757</v>
      </c>
      <c r="F33" s="48">
        <f t="shared" si="4"/>
        <v>992500</v>
      </c>
      <c r="G33" s="48">
        <f t="shared" si="5"/>
        <v>992500</v>
      </c>
      <c r="H33" s="48">
        <f t="shared" si="6"/>
        <v>853800</v>
      </c>
      <c r="I33" s="48">
        <f t="shared" si="7"/>
        <v>1846300</v>
      </c>
      <c r="J33" s="4">
        <f t="shared" si="18"/>
        <v>992500</v>
      </c>
      <c r="K33" s="8">
        <f>IF(B33="","",IF(O32&lt;=SUM($C$5:C33),"",IF(A33&lt;=jfq,(O33/C33-1)/((A33+1)/2),(O33/SUM($C$5:C33)-1)/(A33-(jfq-1)/2))))</f>
        <v>3.6481481481481483E-2</v>
      </c>
      <c r="L33" s="8">
        <f>IF(AA33="","",IF(A33&lt;=jfq,(AA33-bf*10000)/SUM(C$5:$C33)/(C33/C32),AA33/SUM(C$5:$C33)))</f>
        <v>5.7599999999999998E-2</v>
      </c>
      <c r="M33" s="76">
        <f>IF(B33="","",IF(O32&lt;=SUM($C$5:C33),"",IF(C33="",O33/O32-1,(O33/O32)/(C33/C32)-1)))</f>
        <v>2.988481892705197E-2</v>
      </c>
      <c r="N33" s="5">
        <f t="shared" si="19"/>
        <v>976716.32477223757</v>
      </c>
      <c r="O33" s="5">
        <f t="shared" si="1"/>
        <v>992500</v>
      </c>
      <c r="P33" s="5">
        <f>IF(A33="","",IF(B33&lt;=18,MAX(SUM($C$5:C33),O33),IF(A33&lt;=jfq,IF(B33&lt;=41,MAX(SUM($C$5:C33)*1.6,O33),IF(B33&lt;=61,MAX(SUM($C$5:C33)*1.4,O33),MAX(SUM($C$5:C33)*1.2,O33))),IF(B33&lt;=41,MAX(SUM($C$5:C33)*1.6,O33,N33),IF(B33&lt;=61,MAX(SUM($C$5:C33)*1.4,O33,N33),MAX(SUM($C$5:C33)*1.2,O33,N33))))))</f>
        <v>992500</v>
      </c>
      <c r="Q33" s="5">
        <f>IF(A33="","",IF(A33&lt;=jfq,IF(B33&lt;=18,MAX(SUM($C$5:C33),O33),IF(B33&lt;=41,MAX(SUM($C$5:C33)*1.6,O33),IF(B33&lt;=61,MAX(SUM($C$5:C33)*1.4,O33),MAX(SUM($C$5:C33)*1.2,O33)))),IF(B33&lt;=18,MAX(SUM($C$5:C33),O33,N33),IF(B33&lt;=41,MAX(SUM($C$5:C33)*1.6,O33,N33),IF(B33&lt;=61,MAX(SUM($C$5:C33)*1.4,O33,N33),MAX(SUM($C$5:C33)*1.2,O33,N33))))))</f>
        <v>992500</v>
      </c>
      <c r="R33" s="5">
        <f t="shared" si="8"/>
        <v>853800</v>
      </c>
      <c r="S33" s="5">
        <f t="shared" si="9"/>
        <v>1846300</v>
      </c>
      <c r="T33" s="5">
        <f t="shared" si="10"/>
        <v>992500</v>
      </c>
      <c r="U33" s="5">
        <f>IF(A33="","",SUM($C$5:C33)*T33/O33)</f>
        <v>500000</v>
      </c>
      <c r="V33" s="5">
        <f t="shared" si="11"/>
        <v>976716.32477223757</v>
      </c>
      <c r="W33" s="5">
        <f t="shared" si="12"/>
        <v>992500</v>
      </c>
      <c r="X33" s="5">
        <f t="shared" si="13"/>
        <v>992500</v>
      </c>
      <c r="Y33" s="5">
        <f t="shared" si="14"/>
        <v>853800</v>
      </c>
      <c r="Z33" s="5">
        <f t="shared" si="15"/>
        <v>1846300</v>
      </c>
      <c r="AA33" s="5">
        <f>IF(A33=1,"",IF(A33="","",IF(O32&gt;=SUM($C$4:C32),O33-O32,"")))</f>
        <v>28800</v>
      </c>
      <c r="AB33" s="1">
        <f>IFERROR(IF(A33&lt;jfq,IF((U32/SUM($C$5:C32))-(U33/SUM($C$5:C33))&gt;0.2,1,0),IF((U32-U33)/SUM($C$5:C33)&gt;0.2,1,0)),0)</f>
        <v>0</v>
      </c>
      <c r="AC33" s="1">
        <f t="shared" si="16"/>
        <v>0</v>
      </c>
      <c r="AD33" s="1">
        <f t="shared" si="17"/>
        <v>198500</v>
      </c>
      <c r="AE33" s="1">
        <f>IFERROR(MAX(MIN((1-400/SUM($C$5:C33)-(1-U32/SUM($C$5:C32)))*O33,O33*0.2),0),"")</f>
        <v>198500</v>
      </c>
    </row>
    <row r="34" spans="1:31">
      <c r="A34" s="4">
        <f t="shared" si="20"/>
        <v>30</v>
      </c>
      <c r="B34" s="4">
        <f t="shared" si="21"/>
        <v>70</v>
      </c>
      <c r="C34" s="4"/>
      <c r="D34" s="4">
        <f t="shared" si="0"/>
        <v>0</v>
      </c>
      <c r="E34" s="48">
        <f t="shared" si="3"/>
        <v>1006017.8145154048</v>
      </c>
      <c r="F34" s="48">
        <f t="shared" si="4"/>
        <v>1022200</v>
      </c>
      <c r="G34" s="48">
        <f t="shared" si="5"/>
        <v>1022200</v>
      </c>
      <c r="H34" s="48">
        <f t="shared" si="6"/>
        <v>853800</v>
      </c>
      <c r="I34" s="48">
        <f t="shared" si="7"/>
        <v>1876000</v>
      </c>
      <c r="J34" s="4">
        <f t="shared" si="18"/>
        <v>1022200</v>
      </c>
      <c r="K34" s="8">
        <f>IF(B34="","",IF(O33&lt;=SUM($C$5:C34),"",IF(A34&lt;=jfq,(O34/C34-1)/((A34+1)/2),(O34/SUM($C$5:C34)-1)/(A34-(jfq-1)/2))))</f>
        <v>3.73E-2</v>
      </c>
      <c r="L34" s="8">
        <f>IF(AA34="","",IF(A34&lt;=jfq,(AA34-bf*10000)/SUM(C$5:$C34)/(C34/C33),AA34/SUM(C$5:$C34)))</f>
        <v>5.9400000000000001E-2</v>
      </c>
      <c r="M34" s="76">
        <f>IF(B34="","",IF(O33&lt;=SUM($C$5:C34),"",IF(C34="",O34/O33-1,(O34/O33)/(C34/C33)-1)))</f>
        <v>2.9924433249370219E-2</v>
      </c>
      <c r="N34" s="5">
        <f t="shared" si="19"/>
        <v>1006017.8145154048</v>
      </c>
      <c r="O34" s="5">
        <f t="shared" si="1"/>
        <v>1022200</v>
      </c>
      <c r="P34" s="5">
        <f>IF(A34="","",IF(B34&lt;=18,MAX(SUM($C$5:C34),O34),IF(A34&lt;=jfq,IF(B34&lt;=41,MAX(SUM($C$5:C34)*1.6,O34),IF(B34&lt;=61,MAX(SUM($C$5:C34)*1.4,O34),MAX(SUM($C$5:C34)*1.2,O34))),IF(B34&lt;=41,MAX(SUM($C$5:C34)*1.6,O34,N34),IF(B34&lt;=61,MAX(SUM($C$5:C34)*1.4,O34,N34),MAX(SUM($C$5:C34)*1.2,O34,N34))))))</f>
        <v>1022200</v>
      </c>
      <c r="Q34" s="5">
        <f>IF(A34="","",IF(A34&lt;=jfq,IF(B34&lt;=18,MAX(SUM($C$5:C34),O34),IF(B34&lt;=41,MAX(SUM($C$5:C34)*1.6,O34),IF(B34&lt;=61,MAX(SUM($C$5:C34)*1.4,O34),MAX(SUM($C$5:C34)*1.2,O34)))),IF(B34&lt;=18,MAX(SUM($C$5:C34),O34,N34),IF(B34&lt;=41,MAX(SUM($C$5:C34)*1.6,O34,N34),IF(B34&lt;=61,MAX(SUM($C$5:C34)*1.4,O34,N34),MAX(SUM($C$5:C34)*1.2,O34,N34))))))</f>
        <v>1022200</v>
      </c>
      <c r="R34" s="5">
        <f t="shared" si="8"/>
        <v>853800</v>
      </c>
      <c r="S34" s="5">
        <f t="shared" si="9"/>
        <v>1876000</v>
      </c>
      <c r="T34" s="5">
        <f t="shared" si="10"/>
        <v>1022200</v>
      </c>
      <c r="U34" s="5">
        <f>IF(A34="","",SUM($C$5:C34)*T34/O34)</f>
        <v>500000</v>
      </c>
      <c r="V34" s="5">
        <f t="shared" si="11"/>
        <v>1006017.8145154048</v>
      </c>
      <c r="W34" s="5">
        <f t="shared" si="12"/>
        <v>1022200</v>
      </c>
      <c r="X34" s="5">
        <f t="shared" si="13"/>
        <v>1022200</v>
      </c>
      <c r="Y34" s="5">
        <f t="shared" si="14"/>
        <v>853800</v>
      </c>
      <c r="Z34" s="5">
        <f t="shared" si="15"/>
        <v>1876000</v>
      </c>
      <c r="AA34" s="5">
        <f>IF(A34=1,"",IF(A34="","",IF(O33&gt;=SUM($C$4:C33),O34-O33,"")))</f>
        <v>29700</v>
      </c>
      <c r="AB34" s="1">
        <f>IFERROR(IF(A34&lt;jfq,IF((U33/SUM($C$5:C33))-(U34/SUM($C$5:C34))&gt;0.2,1,0),IF((U33-U34)/SUM($C$5:C34)&gt;0.2,1,0)),0)</f>
        <v>0</v>
      </c>
      <c r="AC34" s="1">
        <f t="shared" si="16"/>
        <v>0</v>
      </c>
      <c r="AD34" s="1">
        <f t="shared" si="17"/>
        <v>204440</v>
      </c>
      <c r="AE34" s="1">
        <f>IFERROR(MAX(MIN((1-400/SUM($C$5:C34)-(1-U33/SUM($C$5:C33)))*O34,O34*0.2),0),"")</f>
        <v>204440</v>
      </c>
    </row>
    <row r="35" spans="1:31">
      <c r="A35" s="4">
        <f t="shared" si="20"/>
        <v>31</v>
      </c>
      <c r="B35" s="4">
        <f t="shared" si="21"/>
        <v>71</v>
      </c>
      <c r="C35" s="4"/>
      <c r="D35" s="4">
        <f t="shared" si="0"/>
        <v>0</v>
      </c>
      <c r="E35" s="48">
        <f t="shared" si="3"/>
        <v>1036198.348950867</v>
      </c>
      <c r="F35" s="48">
        <f t="shared" si="4"/>
        <v>1052800</v>
      </c>
      <c r="G35" s="48">
        <f t="shared" si="5"/>
        <v>1052800</v>
      </c>
      <c r="H35" s="48">
        <f t="shared" si="6"/>
        <v>853800</v>
      </c>
      <c r="I35" s="48">
        <f t="shared" si="7"/>
        <v>1906600</v>
      </c>
      <c r="J35" s="4">
        <f t="shared" si="18"/>
        <v>1052800</v>
      </c>
      <c r="K35" s="8">
        <f>IF(B35="","",IF(O34&lt;=SUM($C$5:C35),"",IF(A35&lt;=jfq,(O35/C35-1)/((A35+1)/2),(O35/SUM($C$5:C35)-1)/(A35-(jfq-1)/2))))</f>
        <v>3.8124137931034481E-2</v>
      </c>
      <c r="L35" s="8">
        <f>IF(AA35="","",IF(A35&lt;=jfq,(AA35-bf*10000)/SUM(C$5:$C35)/(C35/C34),AA35/SUM(C$5:$C35)))</f>
        <v>6.1199999999999997E-2</v>
      </c>
      <c r="M35" s="76">
        <f>IF(B35="","",IF(O34&lt;=SUM($C$5:C35),"",IF(C35="",O35/O34-1,(O35/O34)/(C35/C34)-1)))</f>
        <v>2.993543337898652E-2</v>
      </c>
      <c r="N35" s="5">
        <f t="shared" si="19"/>
        <v>1036198.348950867</v>
      </c>
      <c r="O35" s="5">
        <f t="shared" si="1"/>
        <v>1052800</v>
      </c>
      <c r="P35" s="5">
        <f>IF(A35="","",IF(B35&lt;=18,MAX(SUM($C$5:C35),O35),IF(A35&lt;=jfq,IF(B35&lt;=41,MAX(SUM($C$5:C35)*1.6,O35),IF(B35&lt;=61,MAX(SUM($C$5:C35)*1.4,O35),MAX(SUM($C$5:C35)*1.2,O35))),IF(B35&lt;=41,MAX(SUM($C$5:C35)*1.6,O35,N35),IF(B35&lt;=61,MAX(SUM($C$5:C35)*1.4,O35,N35),MAX(SUM($C$5:C35)*1.2,O35,N35))))))</f>
        <v>1052800</v>
      </c>
      <c r="Q35" s="5">
        <f>IF(A35="","",IF(A35&lt;=jfq,IF(B35&lt;=18,MAX(SUM($C$5:C35),O35),IF(B35&lt;=41,MAX(SUM($C$5:C35)*1.6,O35),IF(B35&lt;=61,MAX(SUM($C$5:C35)*1.4,O35),MAX(SUM($C$5:C35)*1.2,O35)))),IF(B35&lt;=18,MAX(SUM($C$5:C35),O35,N35),IF(B35&lt;=41,MAX(SUM($C$5:C35)*1.6,O35,N35),IF(B35&lt;=61,MAX(SUM($C$5:C35)*1.4,O35,N35),MAX(SUM($C$5:C35)*1.2,O35,N35))))))</f>
        <v>1052800</v>
      </c>
      <c r="R35" s="5">
        <f t="shared" si="8"/>
        <v>853800</v>
      </c>
      <c r="S35" s="5">
        <f t="shared" si="9"/>
        <v>1906600</v>
      </c>
      <c r="T35" s="5">
        <f t="shared" si="10"/>
        <v>1052800</v>
      </c>
      <c r="U35" s="5">
        <f>IF(A35="","",SUM($C$5:C35)*T35/O35)</f>
        <v>500000</v>
      </c>
      <c r="V35" s="5">
        <f t="shared" si="11"/>
        <v>1036198.348950867</v>
      </c>
      <c r="W35" s="5">
        <f t="shared" si="12"/>
        <v>1052800</v>
      </c>
      <c r="X35" s="5">
        <f t="shared" si="13"/>
        <v>1052800</v>
      </c>
      <c r="Y35" s="5">
        <f t="shared" si="14"/>
        <v>853800</v>
      </c>
      <c r="Z35" s="5">
        <f t="shared" si="15"/>
        <v>1906600</v>
      </c>
      <c r="AA35" s="5">
        <f>IF(A35=1,"",IF(A35="","",IF(O34&gt;=SUM($C$4:C34),O35-O34,"")))</f>
        <v>30600</v>
      </c>
      <c r="AB35" s="1">
        <f>IFERROR(IF(A35&lt;jfq,IF((U34/SUM($C$5:C34))-(U35/SUM($C$5:C35))&gt;0.2,1,0),IF((U34-U35)/SUM($C$5:C35)&gt;0.2,1,0)),0)</f>
        <v>0</v>
      </c>
      <c r="AC35" s="1">
        <f t="shared" si="16"/>
        <v>0</v>
      </c>
      <c r="AD35" s="1">
        <f t="shared" si="17"/>
        <v>210560</v>
      </c>
      <c r="AE35" s="1">
        <f>IFERROR(MAX(MIN((1-400/SUM($C$5:C35)-(1-U34/SUM($C$5:C34)))*O35,O35*0.2),0),"")</f>
        <v>210560</v>
      </c>
    </row>
    <row r="36" spans="1:31">
      <c r="A36" s="4">
        <f t="shared" si="20"/>
        <v>32</v>
      </c>
      <c r="B36" s="4">
        <f t="shared" si="21"/>
        <v>72</v>
      </c>
      <c r="C36" s="4"/>
      <c r="D36" s="4">
        <f t="shared" si="0"/>
        <v>0</v>
      </c>
      <c r="E36" s="48">
        <f t="shared" si="3"/>
        <v>1067284.2994193931</v>
      </c>
      <c r="F36" s="48">
        <f t="shared" si="4"/>
        <v>1084300</v>
      </c>
      <c r="G36" s="48">
        <f t="shared" si="5"/>
        <v>1084300</v>
      </c>
      <c r="H36" s="48">
        <f t="shared" si="6"/>
        <v>853800</v>
      </c>
      <c r="I36" s="48">
        <f t="shared" si="7"/>
        <v>1938100</v>
      </c>
      <c r="J36" s="4">
        <f t="shared" si="18"/>
        <v>1084300</v>
      </c>
      <c r="K36" s="8">
        <f>IF(B36="","",IF(O35&lt;=SUM($C$5:C36),"",IF(A36&lt;=jfq,(O36/C36-1)/((A36+1)/2),(O36/SUM($C$5:C36)-1)/(A36-(jfq-1)/2))))</f>
        <v>3.8953333333333333E-2</v>
      </c>
      <c r="L36" s="8">
        <f>IF(AA36="","",IF(A36&lt;=jfq,(AA36-bf*10000)/SUM(C$5:$C36)/(C36/C35),AA36/SUM(C$5:$C36)))</f>
        <v>6.3E-2</v>
      </c>
      <c r="M36" s="76">
        <f>IF(B36="","",IF(O35&lt;=SUM($C$5:C36),"",IF(C36="",O36/O35-1,(O36/O35)/(C36/C35)-1)))</f>
        <v>2.9920212765957466E-2</v>
      </c>
      <c r="N36" s="5">
        <f t="shared" si="19"/>
        <v>1067284.2994193931</v>
      </c>
      <c r="O36" s="5">
        <f t="shared" si="1"/>
        <v>1084300</v>
      </c>
      <c r="P36" s="5">
        <f>IF(A36="","",IF(B36&lt;=18,MAX(SUM($C$5:C36),O36),IF(A36&lt;=jfq,IF(B36&lt;=41,MAX(SUM($C$5:C36)*1.6,O36),IF(B36&lt;=61,MAX(SUM($C$5:C36)*1.4,O36),MAX(SUM($C$5:C36)*1.2,O36))),IF(B36&lt;=41,MAX(SUM($C$5:C36)*1.6,O36,N36),IF(B36&lt;=61,MAX(SUM($C$5:C36)*1.4,O36,N36),MAX(SUM($C$5:C36)*1.2,O36,N36))))))</f>
        <v>1084300</v>
      </c>
      <c r="Q36" s="5">
        <f>IF(A36="","",IF(A36&lt;=jfq,IF(B36&lt;=18,MAX(SUM($C$5:C36),O36),IF(B36&lt;=41,MAX(SUM($C$5:C36)*1.6,O36),IF(B36&lt;=61,MAX(SUM($C$5:C36)*1.4,O36),MAX(SUM($C$5:C36)*1.2,O36)))),IF(B36&lt;=18,MAX(SUM($C$5:C36),O36,N36),IF(B36&lt;=41,MAX(SUM($C$5:C36)*1.6,O36,N36),IF(B36&lt;=61,MAX(SUM($C$5:C36)*1.4,O36,N36),MAX(SUM($C$5:C36)*1.2,O36,N36))))))</f>
        <v>1084300</v>
      </c>
      <c r="R36" s="5">
        <f t="shared" si="8"/>
        <v>853800</v>
      </c>
      <c r="S36" s="5">
        <f t="shared" si="9"/>
        <v>1938100</v>
      </c>
      <c r="T36" s="5">
        <f t="shared" si="10"/>
        <v>1084300</v>
      </c>
      <c r="U36" s="5">
        <f>IF(A36="","",SUM($C$5:C36)*T36/O36)</f>
        <v>500000</v>
      </c>
      <c r="V36" s="5">
        <f t="shared" si="11"/>
        <v>1067284.2994193931</v>
      </c>
      <c r="W36" s="5">
        <f t="shared" si="12"/>
        <v>1084300</v>
      </c>
      <c r="X36" s="5">
        <f t="shared" si="13"/>
        <v>1084300</v>
      </c>
      <c r="Y36" s="5">
        <f t="shared" si="14"/>
        <v>853800</v>
      </c>
      <c r="Z36" s="5">
        <f t="shared" si="15"/>
        <v>1938100</v>
      </c>
      <c r="AA36" s="5">
        <f>IF(A36=1,"",IF(A36="","",IF(O35&gt;=SUM($C$4:C35),O36-O35,"")))</f>
        <v>31500</v>
      </c>
      <c r="AB36" s="1">
        <f>IFERROR(IF(A36&lt;jfq,IF((U35/SUM($C$5:C35))-(U36/SUM($C$5:C36))&gt;0.2,1,0),IF((U35-U36)/SUM($C$5:C36)&gt;0.2,1,0)),0)</f>
        <v>0</v>
      </c>
      <c r="AC36" s="1">
        <f t="shared" si="16"/>
        <v>0</v>
      </c>
      <c r="AD36" s="1">
        <f t="shared" si="17"/>
        <v>216860</v>
      </c>
      <c r="AE36" s="1">
        <f>IFERROR(MAX(MIN((1-400/SUM($C$5:C36)-(1-U35/SUM($C$5:C35)))*O36,O36*0.2),0),"")</f>
        <v>216860</v>
      </c>
    </row>
    <row r="37" spans="1:31">
      <c r="A37" s="4">
        <f t="shared" si="20"/>
        <v>33</v>
      </c>
      <c r="B37" s="4">
        <f t="shared" si="21"/>
        <v>73</v>
      </c>
      <c r="C37" s="4"/>
      <c r="D37" s="4">
        <f t="shared" ref="D37:D68" si="22">IF(B37="","",IF(bflqfd=FALSE,0,IF(AND(B37&gt;=kslq1,B37&lt;=jslq1),bflq1,IF(AND(B37&gt;=kslq2,B37&lt;=jslq2),bflq2,IF(AND(B37&gt;=kslq3,B37&lt;=jslq3),bflq3,IF(AND(B37&gt;=kslq4,B37&lt;=jslq4),bflq4,IF(AND(B37&gt;=kslq5,B37&lt;=jslq5),bflq5,IF(AND(B37&gt;=kslq6,B37&lt;=jslq6),bflq6,IF(AND(B37&gt;=kslq7,B37&lt;=jslq7),bflq7,IF(AND(B37&gt;=kslq8,B37&lt;=jslq8),bflq8,0))))))))))</f>
        <v>0</v>
      </c>
      <c r="E37" s="48">
        <f t="shared" si="3"/>
        <v>1099302.8284019749</v>
      </c>
      <c r="F37" s="48">
        <f t="shared" si="4"/>
        <v>1116700</v>
      </c>
      <c r="G37" s="48">
        <f t="shared" si="5"/>
        <v>1116700</v>
      </c>
      <c r="H37" s="48">
        <f t="shared" si="6"/>
        <v>853800</v>
      </c>
      <c r="I37" s="48">
        <f t="shared" si="7"/>
        <v>1970500</v>
      </c>
      <c r="J37" s="4">
        <f t="shared" si="18"/>
        <v>1116700</v>
      </c>
      <c r="K37" s="8">
        <f>IF(B37="","",IF(O36&lt;=SUM($C$5:C37),"",IF(A37&lt;=jfq,(O37/C37-1)/((A37+1)/2),(O37/SUM($C$5:C37)-1)/(A37-(jfq-1)/2))))</f>
        <v>3.9787096774193551E-2</v>
      </c>
      <c r="L37" s="8">
        <f>IF(AA37="","",IF(A37&lt;=jfq,(AA37-bf*10000)/SUM(C$5:$C37)/(C37/C36),AA37/SUM(C$5:$C37)))</f>
        <v>6.4799999999999996E-2</v>
      </c>
      <c r="M37" s="76">
        <f>IF(B37="","",IF(O36&lt;=SUM($C$5:C37),"",IF(C37="",O37/O36-1,(O37/O36)/(C37/C36)-1)))</f>
        <v>2.988102923545144E-2</v>
      </c>
      <c r="N37" s="5">
        <f t="shared" si="19"/>
        <v>1099302.8284019749</v>
      </c>
      <c r="O37" s="5">
        <f t="shared" si="1"/>
        <v>1116700</v>
      </c>
      <c r="P37" s="5">
        <f>IF(A37="","",IF(B37&lt;=18,MAX(SUM($C$5:C37),O37),IF(A37&lt;=jfq,IF(B37&lt;=41,MAX(SUM($C$5:C37)*1.6,O37),IF(B37&lt;=61,MAX(SUM($C$5:C37)*1.4,O37),MAX(SUM($C$5:C37)*1.2,O37))),IF(B37&lt;=41,MAX(SUM($C$5:C37)*1.6,O37,N37),IF(B37&lt;=61,MAX(SUM($C$5:C37)*1.4,O37,N37),MAX(SUM($C$5:C37)*1.2,O37,N37))))))</f>
        <v>1116700</v>
      </c>
      <c r="Q37" s="5">
        <f>IF(A37="","",IF(A37&lt;=jfq,IF(B37&lt;=18,MAX(SUM($C$5:C37),O37),IF(B37&lt;=41,MAX(SUM($C$5:C37)*1.6,O37),IF(B37&lt;=61,MAX(SUM($C$5:C37)*1.4,O37),MAX(SUM($C$5:C37)*1.2,O37)))),IF(B37&lt;=18,MAX(SUM($C$5:C37),O37,N37),IF(B37&lt;=41,MAX(SUM($C$5:C37)*1.6,O37,N37),IF(B37&lt;=61,MAX(SUM($C$5:C37)*1.4,O37,N37),MAX(SUM($C$5:C37)*1.2,O37,N37))))))</f>
        <v>1116700</v>
      </c>
      <c r="R37" s="5">
        <f t="shared" si="8"/>
        <v>853800</v>
      </c>
      <c r="S37" s="5">
        <f t="shared" si="9"/>
        <v>1970500</v>
      </c>
      <c r="T37" s="5">
        <f t="shared" si="10"/>
        <v>1116700</v>
      </c>
      <c r="U37" s="5">
        <f>IF(A37="","",SUM($C$5:C37)*T37/O37)</f>
        <v>500000</v>
      </c>
      <c r="V37" s="5">
        <f t="shared" si="11"/>
        <v>1099302.8284019749</v>
      </c>
      <c r="W37" s="5">
        <f t="shared" si="12"/>
        <v>1116700</v>
      </c>
      <c r="X37" s="5">
        <f t="shared" si="13"/>
        <v>1116700</v>
      </c>
      <c r="Y37" s="5">
        <f t="shared" si="14"/>
        <v>853800</v>
      </c>
      <c r="Z37" s="5">
        <f t="shared" si="15"/>
        <v>1970500</v>
      </c>
      <c r="AA37" s="5">
        <f>IF(A37=1,"",IF(A37="","",IF(O36&gt;=SUM($C$4:C36),O37-O36,"")))</f>
        <v>32400</v>
      </c>
      <c r="AB37" s="1">
        <f>IFERROR(IF(A37&lt;jfq,IF((U36/SUM($C$5:C36))-(U37/SUM($C$5:C37))&gt;0.2,1,0),IF((U36-U37)/SUM($C$5:C37)&gt;0.2,1,0)),0)</f>
        <v>0</v>
      </c>
      <c r="AC37" s="1">
        <f t="shared" si="16"/>
        <v>0</v>
      </c>
      <c r="AD37" s="1">
        <f t="shared" si="17"/>
        <v>223340</v>
      </c>
      <c r="AE37" s="1">
        <f>IFERROR(MAX(MIN((1-400/SUM($C$5:C37)-(1-U36/SUM($C$5:C36)))*O37,O37*0.2),0),"")</f>
        <v>223340</v>
      </c>
    </row>
    <row r="38" spans="1:31">
      <c r="A38" s="4">
        <f t="shared" si="20"/>
        <v>34</v>
      </c>
      <c r="B38" s="4">
        <f t="shared" si="21"/>
        <v>74</v>
      </c>
      <c r="C38" s="4"/>
      <c r="D38" s="4">
        <f t="shared" si="22"/>
        <v>0</v>
      </c>
      <c r="E38" s="48">
        <f t="shared" si="3"/>
        <v>1132281.9132540342</v>
      </c>
      <c r="F38" s="48">
        <f t="shared" si="4"/>
        <v>1150100</v>
      </c>
      <c r="G38" s="48">
        <f t="shared" si="5"/>
        <v>1150100</v>
      </c>
      <c r="H38" s="48">
        <f t="shared" si="6"/>
        <v>853800</v>
      </c>
      <c r="I38" s="48">
        <f t="shared" si="7"/>
        <v>2003900</v>
      </c>
      <c r="J38" s="4">
        <f t="shared" si="18"/>
        <v>1150100</v>
      </c>
      <c r="K38" s="8">
        <f>IF(B38="","",IF(O37&lt;=SUM($C$5:C38),"",IF(A38&lt;=jfq,(O38/C38-1)/((A38+1)/2),(O38/SUM($C$5:C38)-1)/(A38-(jfq-1)/2))))</f>
        <v>4.0631249999999994E-2</v>
      </c>
      <c r="L38" s="8">
        <f>IF(AA38="","",IF(A38&lt;=jfq,(AA38-bf*10000)/SUM(C$5:$C38)/(C38/C37),AA38/SUM(C$5:$C38)))</f>
        <v>6.6799999999999998E-2</v>
      </c>
      <c r="M38" s="76">
        <f>IF(B38="","",IF(O37&lt;=SUM($C$5:C38),"",IF(C38="",O38/O37-1,(O38/O37)/(C38/C37)-1)))</f>
        <v>2.9909554938658545E-2</v>
      </c>
      <c r="N38" s="5">
        <f t="shared" si="19"/>
        <v>1132281.9132540342</v>
      </c>
      <c r="O38" s="5">
        <f t="shared" si="1"/>
        <v>1150100</v>
      </c>
      <c r="P38" s="5">
        <f>IF(A38="","",IF(B38&lt;=18,MAX(SUM($C$5:C38),O38),IF(A38&lt;=jfq,IF(B38&lt;=41,MAX(SUM($C$5:C38)*1.6,O38),IF(B38&lt;=61,MAX(SUM($C$5:C38)*1.4,O38),MAX(SUM($C$5:C38)*1.2,O38))),IF(B38&lt;=41,MAX(SUM($C$5:C38)*1.6,O38,N38),IF(B38&lt;=61,MAX(SUM($C$5:C38)*1.4,O38,N38),MAX(SUM($C$5:C38)*1.2,O38,N38))))))</f>
        <v>1150100</v>
      </c>
      <c r="Q38" s="5">
        <f>IF(A38="","",IF(A38&lt;=jfq,IF(B38&lt;=18,MAX(SUM($C$5:C38),O38),IF(B38&lt;=41,MAX(SUM($C$5:C38)*1.6,O38),IF(B38&lt;=61,MAX(SUM($C$5:C38)*1.4,O38),MAX(SUM($C$5:C38)*1.2,O38)))),IF(B38&lt;=18,MAX(SUM($C$5:C38),O38,N38),IF(B38&lt;=41,MAX(SUM($C$5:C38)*1.6,O38,N38),IF(B38&lt;=61,MAX(SUM($C$5:C38)*1.4,O38,N38),MAX(SUM($C$5:C38)*1.2,O38,N38))))))</f>
        <v>1150100</v>
      </c>
      <c r="R38" s="5">
        <f t="shared" si="8"/>
        <v>853800</v>
      </c>
      <c r="S38" s="5">
        <f t="shared" si="9"/>
        <v>2003900</v>
      </c>
      <c r="T38" s="5">
        <f t="shared" si="10"/>
        <v>1150100</v>
      </c>
      <c r="U38" s="5">
        <f>IF(A38="","",SUM($C$5:C38)*T38/O38)</f>
        <v>500000</v>
      </c>
      <c r="V38" s="5">
        <f t="shared" si="11"/>
        <v>1132281.9132540342</v>
      </c>
      <c r="W38" s="5">
        <f t="shared" si="12"/>
        <v>1150100</v>
      </c>
      <c r="X38" s="5">
        <f t="shared" si="13"/>
        <v>1150100</v>
      </c>
      <c r="Y38" s="5">
        <f t="shared" si="14"/>
        <v>853800</v>
      </c>
      <c r="Z38" s="5">
        <f t="shared" si="15"/>
        <v>2003900</v>
      </c>
      <c r="AA38" s="5">
        <f>IF(A38=1,"",IF(A38="","",IF(O37&gt;=SUM($C$4:C37),O38-O37,"")))</f>
        <v>33400</v>
      </c>
      <c r="AB38" s="1">
        <f>IFERROR(IF(A38&lt;jfq,IF((U37/SUM($C$5:C37))-(U38/SUM($C$5:C38))&gt;0.2,1,0),IF((U37-U38)/SUM($C$5:C38)&gt;0.2,1,0)),0)</f>
        <v>0</v>
      </c>
      <c r="AC38" s="1">
        <f t="shared" si="16"/>
        <v>0</v>
      </c>
      <c r="AD38" s="1">
        <f t="shared" si="17"/>
        <v>230020</v>
      </c>
      <c r="AE38" s="1">
        <f>IFERROR(MAX(MIN((1-400/SUM($C$5:C38)-(1-U37/SUM($C$5:C37)))*O38,O38*0.2),0),"")</f>
        <v>230020</v>
      </c>
    </row>
    <row r="39" spans="1:31">
      <c r="A39" s="4">
        <f t="shared" si="20"/>
        <v>35</v>
      </c>
      <c r="B39" s="4">
        <f t="shared" si="21"/>
        <v>75</v>
      </c>
      <c r="C39" s="4"/>
      <c r="D39" s="4">
        <f t="shared" si="22"/>
        <v>0</v>
      </c>
      <c r="E39" s="48">
        <f t="shared" si="3"/>
        <v>1166250.3706516554</v>
      </c>
      <c r="F39" s="48">
        <f t="shared" si="4"/>
        <v>1184500</v>
      </c>
      <c r="G39" s="48">
        <f t="shared" si="5"/>
        <v>1184500</v>
      </c>
      <c r="H39" s="48">
        <f t="shared" si="6"/>
        <v>853800</v>
      </c>
      <c r="I39" s="48">
        <f t="shared" si="7"/>
        <v>2038300</v>
      </c>
      <c r="J39" s="4">
        <f t="shared" si="18"/>
        <v>1184500</v>
      </c>
      <c r="K39" s="8">
        <f>IF(B39="","",IF(O38&lt;=SUM($C$5:C39),"",IF(A39&lt;=jfq,(O39/C39-1)/((A39+1)/2),(O39/SUM($C$5:C39)-1)/(A39-(jfq-1)/2))))</f>
        <v>4.1484848484848492E-2</v>
      </c>
      <c r="L39" s="8">
        <f>IF(AA39="","",IF(A39&lt;=jfq,(AA39-bf*10000)/SUM(C$5:$C39)/(C39/C38),AA39/SUM(C$5:$C39)))</f>
        <v>6.88E-2</v>
      </c>
      <c r="M39" s="76">
        <f>IF(B39="","",IF(O38&lt;=SUM($C$5:C39),"",IF(C39="",O39/O38-1,(O39/O38)/(C39/C38)-1)))</f>
        <v>2.9910442570211249E-2</v>
      </c>
      <c r="N39" s="5">
        <f t="shared" si="19"/>
        <v>1166250.3706516554</v>
      </c>
      <c r="O39" s="5">
        <f t="shared" si="1"/>
        <v>1184500</v>
      </c>
      <c r="P39" s="5">
        <f>IF(A39="","",IF(B39&lt;=18,MAX(SUM($C$5:C39),O39),IF(A39&lt;=jfq,IF(B39&lt;=41,MAX(SUM($C$5:C39)*1.6,O39),IF(B39&lt;=61,MAX(SUM($C$5:C39)*1.4,O39),MAX(SUM($C$5:C39)*1.2,O39))),IF(B39&lt;=41,MAX(SUM($C$5:C39)*1.6,O39,N39),IF(B39&lt;=61,MAX(SUM($C$5:C39)*1.4,O39,N39),MAX(SUM($C$5:C39)*1.2,O39,N39))))))</f>
        <v>1184500</v>
      </c>
      <c r="Q39" s="5">
        <f>IF(A39="","",IF(A39&lt;=jfq,IF(B39&lt;=18,MAX(SUM($C$5:C39),O39),IF(B39&lt;=41,MAX(SUM($C$5:C39)*1.6,O39),IF(B39&lt;=61,MAX(SUM($C$5:C39)*1.4,O39),MAX(SUM($C$5:C39)*1.2,O39)))),IF(B39&lt;=18,MAX(SUM($C$5:C39),O39,N39),IF(B39&lt;=41,MAX(SUM($C$5:C39)*1.6,O39,N39),IF(B39&lt;=61,MAX(SUM($C$5:C39)*1.4,O39,N39),MAX(SUM($C$5:C39)*1.2,O39,N39))))))</f>
        <v>1184500</v>
      </c>
      <c r="R39" s="5">
        <f t="shared" si="8"/>
        <v>853800</v>
      </c>
      <c r="S39" s="5">
        <f t="shared" si="9"/>
        <v>2038300</v>
      </c>
      <c r="T39" s="5">
        <f t="shared" si="10"/>
        <v>1184500</v>
      </c>
      <c r="U39" s="5">
        <f>IF(A39="","",SUM($C$5:C39)*T39/O39)</f>
        <v>500000</v>
      </c>
      <c r="V39" s="5">
        <f t="shared" si="11"/>
        <v>1166250.3706516554</v>
      </c>
      <c r="W39" s="5">
        <f t="shared" si="12"/>
        <v>1184500</v>
      </c>
      <c r="X39" s="5">
        <f t="shared" si="13"/>
        <v>1184500</v>
      </c>
      <c r="Y39" s="5">
        <f t="shared" si="14"/>
        <v>853800</v>
      </c>
      <c r="Z39" s="5">
        <f t="shared" si="15"/>
        <v>2038300</v>
      </c>
      <c r="AA39" s="5">
        <f>IF(A39=1,"",IF(A39="","",IF(O38&gt;=SUM($C$4:C38),O39-O38,"")))</f>
        <v>34400</v>
      </c>
      <c r="AB39" s="1">
        <f>IFERROR(IF(A39&lt;jfq,IF((U38/SUM($C$5:C38))-(U39/SUM($C$5:C39))&gt;0.2,1,0),IF((U38-U39)/SUM($C$5:C39)&gt;0.2,1,0)),0)</f>
        <v>0</v>
      </c>
      <c r="AC39" s="1">
        <f t="shared" si="16"/>
        <v>0</v>
      </c>
      <c r="AD39" s="1">
        <f t="shared" si="17"/>
        <v>236900</v>
      </c>
      <c r="AE39" s="1">
        <f>IFERROR(MAX(MIN((1-400/SUM($C$5:C39)-(1-U38/SUM($C$5:C38)))*O39,O39*0.2),0),"")</f>
        <v>236900</v>
      </c>
    </row>
    <row r="40" spans="1:31">
      <c r="A40" s="4">
        <f t="shared" si="20"/>
        <v>36</v>
      </c>
      <c r="B40" s="4">
        <f t="shared" si="21"/>
        <v>76</v>
      </c>
      <c r="C40" s="4"/>
      <c r="D40" s="4">
        <f t="shared" si="22"/>
        <v>0</v>
      </c>
      <c r="E40" s="48">
        <f t="shared" si="3"/>
        <v>1201237.881771205</v>
      </c>
      <c r="F40" s="48">
        <f t="shared" si="4"/>
        <v>1220100</v>
      </c>
      <c r="G40" s="48">
        <f t="shared" si="5"/>
        <v>1220100</v>
      </c>
      <c r="H40" s="48">
        <f t="shared" si="6"/>
        <v>0</v>
      </c>
      <c r="I40" s="48">
        <f t="shared" si="7"/>
        <v>1220100</v>
      </c>
      <c r="J40" s="4">
        <f t="shared" si="18"/>
        <v>1220100</v>
      </c>
      <c r="K40" s="8">
        <f>IF(B40="","",IF(O39&lt;=SUM($C$5:C40),"",IF(A40&lt;=jfq,(O40/C40-1)/((A40+1)/2),(O40/SUM($C$5:C40)-1)/(A40-(jfq-1)/2))))</f>
        <v>4.2358823529411761E-2</v>
      </c>
      <c r="L40" s="8">
        <f>IF(AA40="","",IF(A40&lt;=jfq,(AA40-bf*10000)/SUM(C$5:$C40)/(C40/C39),AA40/SUM(C$5:$C40)))</f>
        <v>7.1199999999999999E-2</v>
      </c>
      <c r="M40" s="76">
        <f>IF(B40="","",IF(O39&lt;=SUM($C$5:C40),"",IF(C40="",O40/O39-1,(O40/O39)/(C40/C39)-1)))</f>
        <v>3.0054875474883946E-2</v>
      </c>
      <c r="N40" s="5">
        <f t="shared" si="19"/>
        <v>1201237.881771205</v>
      </c>
      <c r="O40" s="5">
        <f t="shared" si="1"/>
        <v>1220100</v>
      </c>
      <c r="P40" s="5">
        <f>IF(A40="","",IF(B40&lt;=18,MAX(SUM($C$5:C40),O40),IF(A40&lt;=jfq,IF(B40&lt;=41,MAX(SUM($C$5:C40)*1.6,O40),IF(B40&lt;=61,MAX(SUM($C$5:C40)*1.4,O40),MAX(SUM($C$5:C40)*1.2,O40))),IF(B40&lt;=41,MAX(SUM($C$5:C40)*1.6,O40,N40),IF(B40&lt;=61,MAX(SUM($C$5:C40)*1.4,O40,N40),MAX(SUM($C$5:C40)*1.2,O40,N40))))))</f>
        <v>1220100</v>
      </c>
      <c r="Q40" s="5">
        <f>IF(A40="","",IF(A40&lt;=jfq,IF(B40&lt;=18,MAX(SUM($C$5:C40),O40),IF(B40&lt;=41,MAX(SUM($C$5:C40)*1.6,O40),IF(B40&lt;=61,MAX(SUM($C$5:C40)*1.4,O40),MAX(SUM($C$5:C40)*1.2,O40)))),IF(B40&lt;=18,MAX(SUM($C$5:C40),O40,N40),IF(B40&lt;=41,MAX(SUM($C$5:C40)*1.6,O40,N40),IF(B40&lt;=61,MAX(SUM($C$5:C40)*1.4,O40,N40),MAX(SUM($C$5:C40)*1.2,O40,N40))))))</f>
        <v>1220100</v>
      </c>
      <c r="R40" s="5">
        <f t="shared" si="8"/>
        <v>0</v>
      </c>
      <c r="S40" s="5">
        <f t="shared" si="9"/>
        <v>1220100</v>
      </c>
      <c r="T40" s="5">
        <f t="shared" si="10"/>
        <v>1220100</v>
      </c>
      <c r="U40" s="5">
        <f>IF(A40="","",SUM($C$5:C40)*T40/O40)</f>
        <v>500000</v>
      </c>
      <c r="V40" s="5">
        <f t="shared" si="11"/>
        <v>1201237.881771205</v>
      </c>
      <c r="W40" s="5">
        <f t="shared" si="12"/>
        <v>1220100</v>
      </c>
      <c r="X40" s="5">
        <f t="shared" si="13"/>
        <v>1220100</v>
      </c>
      <c r="Y40" s="5">
        <f t="shared" si="14"/>
        <v>0</v>
      </c>
      <c r="Z40" s="5">
        <f t="shared" si="15"/>
        <v>1220100</v>
      </c>
      <c r="AA40" s="5">
        <f>IF(A40=1,"",IF(A40="","",IF(O39&gt;=SUM($C$4:C39),O40-O39,"")))</f>
        <v>35600</v>
      </c>
      <c r="AB40" s="1">
        <f>IFERROR(IF(A40&lt;jfq,IF((U39/SUM($C$5:C39))-(U40/SUM($C$5:C40))&gt;0.2,1,0),IF((U39-U40)/SUM($C$5:C40)&gt;0.2,1,0)),0)</f>
        <v>0</v>
      </c>
      <c r="AC40" s="1">
        <f t="shared" si="16"/>
        <v>0</v>
      </c>
      <c r="AD40" s="1">
        <f t="shared" si="17"/>
        <v>244020</v>
      </c>
      <c r="AE40" s="1">
        <f>IFERROR(MAX(MIN((1-400/SUM($C$5:C40)-(1-U39/SUM($C$5:C39)))*O40,O40*0.2),0),"")</f>
        <v>244020</v>
      </c>
    </row>
    <row r="41" spans="1:31">
      <c r="A41" s="4">
        <f t="shared" si="20"/>
        <v>37</v>
      </c>
      <c r="B41" s="4">
        <f t="shared" si="21"/>
        <v>77</v>
      </c>
      <c r="C41" s="4"/>
      <c r="D41" s="4">
        <f t="shared" si="22"/>
        <v>0</v>
      </c>
      <c r="E41" s="48">
        <f t="shared" si="3"/>
        <v>1237275.0182243411</v>
      </c>
      <c r="F41" s="48">
        <f t="shared" si="4"/>
        <v>1256700</v>
      </c>
      <c r="G41" s="48">
        <f t="shared" si="5"/>
        <v>1256700</v>
      </c>
      <c r="H41" s="48">
        <f t="shared" si="6"/>
        <v>0</v>
      </c>
      <c r="I41" s="48">
        <f t="shared" si="7"/>
        <v>1256700</v>
      </c>
      <c r="J41" s="4">
        <f t="shared" si="18"/>
        <v>1256700</v>
      </c>
      <c r="K41" s="8">
        <f>IF(B41="","",IF(O40&lt;=SUM($C$5:C41),"",IF(A41&lt;=jfq,(O41/C41-1)/((A41+1)/2),(O41/SUM($C$5:C41)-1)/(A41-(jfq-1)/2))))</f>
        <v>4.3239999999999994E-2</v>
      </c>
      <c r="L41" s="8">
        <f>IF(AA41="","",IF(A41&lt;=jfq,(AA41-bf*10000)/SUM(C$5:$C41)/(C41/C40),AA41/SUM(C$5:$C41)))</f>
        <v>7.3200000000000001E-2</v>
      </c>
      <c r="M41" s="76">
        <f>IF(B41="","",IF(O40&lt;=SUM($C$5:C41),"",IF(C41="",O41/O40-1,(O41/O40)/(C41/C40)-1)))</f>
        <v>2.9997541185148746E-2</v>
      </c>
      <c r="N41" s="5">
        <f t="shared" si="19"/>
        <v>1237275.0182243411</v>
      </c>
      <c r="O41" s="5">
        <f t="shared" si="1"/>
        <v>1256700</v>
      </c>
      <c r="P41" s="5">
        <f>IF(A41="","",IF(B41&lt;=18,MAX(SUM($C$5:C41),O41),IF(A41&lt;=jfq,IF(B41&lt;=41,MAX(SUM($C$5:C41)*1.6,O41),IF(B41&lt;=61,MAX(SUM($C$5:C41)*1.4,O41),MAX(SUM($C$5:C41)*1.2,O41))),IF(B41&lt;=41,MAX(SUM($C$5:C41)*1.6,O41,N41),IF(B41&lt;=61,MAX(SUM($C$5:C41)*1.4,O41,N41),MAX(SUM($C$5:C41)*1.2,O41,N41))))))</f>
        <v>1256700</v>
      </c>
      <c r="Q41" s="5">
        <f>IF(A41="","",IF(A41&lt;=jfq,IF(B41&lt;=18,MAX(SUM($C$5:C41),O41),IF(B41&lt;=41,MAX(SUM($C$5:C41)*1.6,O41),IF(B41&lt;=61,MAX(SUM($C$5:C41)*1.4,O41),MAX(SUM($C$5:C41)*1.2,O41)))),IF(B41&lt;=18,MAX(SUM($C$5:C41),O41,N41),IF(B41&lt;=41,MAX(SUM($C$5:C41)*1.6,O41,N41),IF(B41&lt;=61,MAX(SUM($C$5:C41)*1.4,O41,N41),MAX(SUM($C$5:C41)*1.2,O41,N41))))))</f>
        <v>1256700</v>
      </c>
      <c r="R41" s="5">
        <f t="shared" si="8"/>
        <v>0</v>
      </c>
      <c r="S41" s="5">
        <f t="shared" si="9"/>
        <v>1256700</v>
      </c>
      <c r="T41" s="5">
        <f t="shared" si="10"/>
        <v>1256700</v>
      </c>
      <c r="U41" s="5">
        <f>IF(A41="","",SUM($C$5:C41)*T41/O41)</f>
        <v>500000</v>
      </c>
      <c r="V41" s="5">
        <f t="shared" si="11"/>
        <v>1237275.0182243411</v>
      </c>
      <c r="W41" s="5">
        <f t="shared" si="12"/>
        <v>1256700</v>
      </c>
      <c r="X41" s="5">
        <f t="shared" si="13"/>
        <v>1256700</v>
      </c>
      <c r="Y41" s="5">
        <f t="shared" si="14"/>
        <v>0</v>
      </c>
      <c r="Z41" s="5">
        <f t="shared" si="15"/>
        <v>1256700</v>
      </c>
      <c r="AA41" s="5">
        <f>IF(A41=1,"",IF(A41="","",IF(O40&gt;=SUM($C$4:C40),O41-O40,"")))</f>
        <v>36600</v>
      </c>
      <c r="AB41" s="1">
        <f>IFERROR(IF(A41&lt;jfq,IF((U40/SUM($C$5:C40))-(U41/SUM($C$5:C41))&gt;0.2,1,0),IF((U40-U41)/SUM($C$5:C41)&gt;0.2,1,0)),0)</f>
        <v>0</v>
      </c>
      <c r="AC41" s="1">
        <f t="shared" si="16"/>
        <v>0</v>
      </c>
      <c r="AD41" s="1">
        <f t="shared" si="17"/>
        <v>251340</v>
      </c>
      <c r="AE41" s="1">
        <f>IFERROR(MAX(MIN((1-400/SUM($C$5:C41)-(1-U40/SUM($C$5:C40)))*O41,O41*0.2),0),"")</f>
        <v>251340</v>
      </c>
    </row>
    <row r="42" spans="1:31">
      <c r="A42" s="4">
        <f t="shared" si="20"/>
        <v>38</v>
      </c>
      <c r="B42" s="4">
        <f t="shared" si="21"/>
        <v>78</v>
      </c>
      <c r="C42" s="4"/>
      <c r="D42" s="4">
        <f t="shared" si="22"/>
        <v>0</v>
      </c>
      <c r="E42" s="48">
        <f t="shared" si="3"/>
        <v>1274393.2687710715</v>
      </c>
      <c r="F42" s="48">
        <f t="shared" si="4"/>
        <v>1294400</v>
      </c>
      <c r="G42" s="48">
        <f t="shared" si="5"/>
        <v>1294400</v>
      </c>
      <c r="H42" s="48">
        <f t="shared" si="6"/>
        <v>0</v>
      </c>
      <c r="I42" s="48">
        <f t="shared" si="7"/>
        <v>1294400</v>
      </c>
      <c r="J42" s="4">
        <f t="shared" si="18"/>
        <v>1294400</v>
      </c>
      <c r="K42" s="8">
        <f>IF(B42="","",IF(O41&lt;=SUM($C$5:C42),"",IF(A42&lt;=jfq,(O42/C42-1)/((A42+1)/2),(O42/SUM($C$5:C42)-1)/(A42-(jfq-1)/2))))</f>
        <v>4.413333333333333E-2</v>
      </c>
      <c r="L42" s="8">
        <f>IF(AA42="","",IF(A42&lt;=jfq,(AA42-bf*10000)/SUM(C$5:$C42)/(C42/C41),AA42/SUM(C$5:$C42)))</f>
        <v>7.5399999999999995E-2</v>
      </c>
      <c r="M42" s="76">
        <f>IF(B42="","",IF(O41&lt;=SUM($C$5:C42),"",IF(C42="",O42/O41-1,(O42/O41)/(C42/C41)-1)))</f>
        <v>2.9999204265138912E-2</v>
      </c>
      <c r="N42" s="5">
        <f t="shared" si="19"/>
        <v>1274393.2687710715</v>
      </c>
      <c r="O42" s="5">
        <f t="shared" si="1"/>
        <v>1294400</v>
      </c>
      <c r="P42" s="5">
        <f>IF(A42="","",IF(B42&lt;=18,MAX(SUM($C$5:C42),O42),IF(A42&lt;=jfq,IF(B42&lt;=41,MAX(SUM($C$5:C42)*1.6,O42),IF(B42&lt;=61,MAX(SUM($C$5:C42)*1.4,O42),MAX(SUM($C$5:C42)*1.2,O42))),IF(B42&lt;=41,MAX(SUM($C$5:C42)*1.6,O42,N42),IF(B42&lt;=61,MAX(SUM($C$5:C42)*1.4,O42,N42),MAX(SUM($C$5:C42)*1.2,O42,N42))))))</f>
        <v>1294400</v>
      </c>
      <c r="Q42" s="5">
        <f>IF(A42="","",IF(A42&lt;=jfq,IF(B42&lt;=18,MAX(SUM($C$5:C42),O42),IF(B42&lt;=41,MAX(SUM($C$5:C42)*1.6,O42),IF(B42&lt;=61,MAX(SUM($C$5:C42)*1.4,O42),MAX(SUM($C$5:C42)*1.2,O42)))),IF(B42&lt;=18,MAX(SUM($C$5:C42),O42,N42),IF(B42&lt;=41,MAX(SUM($C$5:C42)*1.6,O42,N42),IF(B42&lt;=61,MAX(SUM($C$5:C42)*1.4,O42,N42),MAX(SUM($C$5:C42)*1.2,O42,N42))))))</f>
        <v>1294400</v>
      </c>
      <c r="R42" s="5">
        <f t="shared" si="8"/>
        <v>0</v>
      </c>
      <c r="S42" s="5">
        <f t="shared" si="9"/>
        <v>1294400</v>
      </c>
      <c r="T42" s="5">
        <f t="shared" si="10"/>
        <v>1294400</v>
      </c>
      <c r="U42" s="5">
        <f>IF(A42="","",SUM($C$5:C42)*T42/O42)</f>
        <v>500000</v>
      </c>
      <c r="V42" s="5">
        <f t="shared" si="11"/>
        <v>1274393.2687710715</v>
      </c>
      <c r="W42" s="5">
        <f t="shared" si="12"/>
        <v>1294400</v>
      </c>
      <c r="X42" s="5">
        <f t="shared" si="13"/>
        <v>1294400</v>
      </c>
      <c r="Y42" s="5">
        <f t="shared" si="14"/>
        <v>0</v>
      </c>
      <c r="Z42" s="5">
        <f t="shared" si="15"/>
        <v>1294400</v>
      </c>
      <c r="AA42" s="5">
        <f>IF(A42=1,"",IF(A42="","",IF(O41&gt;=SUM($C$4:C41),O42-O41,"")))</f>
        <v>37700</v>
      </c>
      <c r="AB42" s="1">
        <f>IFERROR(IF(A42&lt;jfq,IF((U41/SUM($C$5:C41))-(U42/SUM($C$5:C42))&gt;0.2,1,0),IF((U41-U42)/SUM($C$5:C42)&gt;0.2,1,0)),0)</f>
        <v>0</v>
      </c>
      <c r="AC42" s="1">
        <f t="shared" si="16"/>
        <v>0</v>
      </c>
      <c r="AD42" s="1">
        <f t="shared" si="17"/>
        <v>258880</v>
      </c>
      <c r="AE42" s="1">
        <f>IFERROR(MAX(MIN((1-400/SUM($C$5:C42)-(1-U41/SUM($C$5:C41)))*O42,O42*0.2),0),"")</f>
        <v>258880</v>
      </c>
    </row>
    <row r="43" spans="1:31">
      <c r="A43" s="4">
        <f t="shared" si="20"/>
        <v>39</v>
      </c>
      <c r="B43" s="4">
        <f t="shared" si="21"/>
        <v>79</v>
      </c>
      <c r="C43" s="4"/>
      <c r="D43" s="4">
        <f t="shared" si="22"/>
        <v>0</v>
      </c>
      <c r="E43" s="48">
        <f t="shared" si="3"/>
        <v>1312625.0668342037</v>
      </c>
      <c r="F43" s="48">
        <f t="shared" si="4"/>
        <v>1333200</v>
      </c>
      <c r="G43" s="48">
        <f t="shared" si="5"/>
        <v>1333200</v>
      </c>
      <c r="H43" s="48">
        <f t="shared" si="6"/>
        <v>0</v>
      </c>
      <c r="I43" s="48">
        <f t="shared" si="7"/>
        <v>1333200</v>
      </c>
      <c r="J43" s="4">
        <f t="shared" si="18"/>
        <v>1333200</v>
      </c>
      <c r="K43" s="8">
        <f>IF(B43="","",IF(O42&lt;=SUM($C$5:C43),"",IF(A43&lt;=jfq,(O43/C43-1)/((A43+1)/2),(O43/SUM($C$5:C43)-1)/(A43-(jfq-1)/2))))</f>
        <v>4.5037837837837838E-2</v>
      </c>
      <c r="L43" s="8">
        <f>IF(AA43="","",IF(A43&lt;=jfq,(AA43-bf*10000)/SUM(C$5:$C43)/(C43/C42),AA43/SUM(C$5:$C43)))</f>
        <v>7.7600000000000002E-2</v>
      </c>
      <c r="M43" s="76">
        <f>IF(B43="","",IF(O42&lt;=SUM($C$5:C43),"",IF(C43="",O43/O42-1,(O43/O42)/(C43/C42)-1)))</f>
        <v>2.9975278121137316E-2</v>
      </c>
      <c r="N43" s="5">
        <f t="shared" si="19"/>
        <v>1312625.0668342037</v>
      </c>
      <c r="O43" s="5">
        <f t="shared" si="1"/>
        <v>1333200</v>
      </c>
      <c r="P43" s="5">
        <f>IF(A43="","",IF(B43&lt;=18,MAX(SUM($C$5:C43),O43),IF(A43&lt;=jfq,IF(B43&lt;=41,MAX(SUM($C$5:C43)*1.6,O43),IF(B43&lt;=61,MAX(SUM($C$5:C43)*1.4,O43),MAX(SUM($C$5:C43)*1.2,O43))),IF(B43&lt;=41,MAX(SUM($C$5:C43)*1.6,O43,N43),IF(B43&lt;=61,MAX(SUM($C$5:C43)*1.4,O43,N43),MAX(SUM($C$5:C43)*1.2,O43,N43))))))</f>
        <v>1333200</v>
      </c>
      <c r="Q43" s="5">
        <f>IF(A43="","",IF(A43&lt;=jfq,IF(B43&lt;=18,MAX(SUM($C$5:C43),O43),IF(B43&lt;=41,MAX(SUM($C$5:C43)*1.6,O43),IF(B43&lt;=61,MAX(SUM($C$5:C43)*1.4,O43),MAX(SUM($C$5:C43)*1.2,O43)))),IF(B43&lt;=18,MAX(SUM($C$5:C43),O43,N43),IF(B43&lt;=41,MAX(SUM($C$5:C43)*1.6,O43,N43),IF(B43&lt;=61,MAX(SUM($C$5:C43)*1.4,O43,N43),MAX(SUM($C$5:C43)*1.2,O43,N43))))))</f>
        <v>1333200</v>
      </c>
      <c r="R43" s="5">
        <f t="shared" si="8"/>
        <v>0</v>
      </c>
      <c r="S43" s="5">
        <f t="shared" si="9"/>
        <v>1333200</v>
      </c>
      <c r="T43" s="5">
        <f t="shared" si="10"/>
        <v>1333200</v>
      </c>
      <c r="U43" s="5">
        <f>IF(A43="","",SUM($C$5:C43)*T43/O43)</f>
        <v>500000</v>
      </c>
      <c r="V43" s="5">
        <f t="shared" si="11"/>
        <v>1312625.0668342037</v>
      </c>
      <c r="W43" s="5">
        <f t="shared" si="12"/>
        <v>1333200</v>
      </c>
      <c r="X43" s="5">
        <f t="shared" si="13"/>
        <v>1333200</v>
      </c>
      <c r="Y43" s="5">
        <f t="shared" si="14"/>
        <v>0</v>
      </c>
      <c r="Z43" s="5">
        <f t="shared" si="15"/>
        <v>1333200</v>
      </c>
      <c r="AA43" s="5">
        <f>IF(A43=1,"",IF(A43="","",IF(O42&gt;=SUM($C$4:C42),O43-O42,"")))</f>
        <v>38800</v>
      </c>
      <c r="AB43" s="1">
        <f>IFERROR(IF(A43&lt;jfq,IF((U42/SUM($C$5:C42))-(U43/SUM($C$5:C43))&gt;0.2,1,0),IF((U42-U43)/SUM($C$5:C43)&gt;0.2,1,0)),0)</f>
        <v>0</v>
      </c>
      <c r="AC43" s="1">
        <f t="shared" si="16"/>
        <v>0</v>
      </c>
      <c r="AD43" s="1">
        <f t="shared" si="17"/>
        <v>266640</v>
      </c>
      <c r="AE43" s="1">
        <f>IFERROR(MAX(MIN((1-400/SUM($C$5:C43)-(1-U42/SUM($C$5:C42)))*O43,O43*0.2),0),"")</f>
        <v>266640</v>
      </c>
    </row>
    <row r="44" spans="1:31">
      <c r="A44" s="4">
        <f t="shared" si="20"/>
        <v>40</v>
      </c>
      <c r="B44" s="4">
        <f t="shared" si="21"/>
        <v>80</v>
      </c>
      <c r="C44" s="4"/>
      <c r="D44" s="4">
        <f t="shared" si="22"/>
        <v>0</v>
      </c>
      <c r="E44" s="48">
        <f t="shared" si="3"/>
        <v>1352003.8188392299</v>
      </c>
      <c r="F44" s="48">
        <f t="shared" si="4"/>
        <v>1373200</v>
      </c>
      <c r="G44" s="48">
        <f t="shared" si="5"/>
        <v>1373200</v>
      </c>
      <c r="H44" s="48">
        <f t="shared" si="6"/>
        <v>0</v>
      </c>
      <c r="I44" s="48">
        <f t="shared" si="7"/>
        <v>1373200</v>
      </c>
      <c r="J44" s="4">
        <f t="shared" si="18"/>
        <v>1373200</v>
      </c>
      <c r="K44" s="8">
        <f>IF(B44="","",IF(O43&lt;=SUM($C$5:C44),"",IF(A44&lt;=jfq,(O44/C44-1)/((A44+1)/2),(O44/SUM($C$5:C44)-1)/(A44-(jfq-1)/2))))</f>
        <v>4.5957894736842107E-2</v>
      </c>
      <c r="L44" s="8">
        <f>IF(AA44="","",IF(A44&lt;=jfq,(AA44-bf*10000)/SUM(C$5:$C44)/(C44/C43),AA44/SUM(C$5:$C44)))</f>
        <v>0.08</v>
      </c>
      <c r="M44" s="76">
        <f>IF(B44="","",IF(O43&lt;=SUM($C$5:C44),"",IF(C44="",O44/O43-1,(O44/O43)/(C44/C43)-1)))</f>
        <v>3.0003000300030003E-2</v>
      </c>
      <c r="N44" s="5">
        <f t="shared" si="19"/>
        <v>1352003.8188392299</v>
      </c>
      <c r="O44" s="5">
        <f t="shared" si="1"/>
        <v>1373200</v>
      </c>
      <c r="P44" s="5">
        <f>IF(A44="","",IF(B44&lt;=18,MAX(SUM($C$5:C44),O44),IF(A44&lt;=jfq,IF(B44&lt;=41,MAX(SUM($C$5:C44)*1.6,O44),IF(B44&lt;=61,MAX(SUM($C$5:C44)*1.4,O44),MAX(SUM($C$5:C44)*1.2,O44))),IF(B44&lt;=41,MAX(SUM($C$5:C44)*1.6,O44,N44),IF(B44&lt;=61,MAX(SUM($C$5:C44)*1.4,O44,N44),MAX(SUM($C$5:C44)*1.2,O44,N44))))))</f>
        <v>1373200</v>
      </c>
      <c r="Q44" s="5">
        <f>IF(A44="","",IF(A44&lt;=jfq,IF(B44&lt;=18,MAX(SUM($C$5:C44),O44),IF(B44&lt;=41,MAX(SUM($C$5:C44)*1.6,O44),IF(B44&lt;=61,MAX(SUM($C$5:C44)*1.4,O44),MAX(SUM($C$5:C44)*1.2,O44)))),IF(B44&lt;=18,MAX(SUM($C$5:C44),O44,N44),IF(B44&lt;=41,MAX(SUM($C$5:C44)*1.6,O44,N44),IF(B44&lt;=61,MAX(SUM($C$5:C44)*1.4,O44,N44),MAX(SUM($C$5:C44)*1.2,O44,N44))))))</f>
        <v>1373200</v>
      </c>
      <c r="R44" s="5">
        <f t="shared" si="8"/>
        <v>0</v>
      </c>
      <c r="S44" s="5">
        <f t="shared" si="9"/>
        <v>1373200</v>
      </c>
      <c r="T44" s="5">
        <f t="shared" si="10"/>
        <v>1373200</v>
      </c>
      <c r="U44" s="5">
        <f>IF(A44="","",SUM($C$5:C44)*T44/O44)</f>
        <v>500000</v>
      </c>
      <c r="V44" s="5">
        <f t="shared" si="11"/>
        <v>1352003.8188392299</v>
      </c>
      <c r="W44" s="5">
        <f t="shared" si="12"/>
        <v>1373200</v>
      </c>
      <c r="X44" s="5">
        <f t="shared" si="13"/>
        <v>1373200</v>
      </c>
      <c r="Y44" s="5">
        <f t="shared" si="14"/>
        <v>0</v>
      </c>
      <c r="Z44" s="5">
        <f t="shared" si="15"/>
        <v>1373200</v>
      </c>
      <c r="AA44" s="5">
        <f>IF(A44=1,"",IF(A44="","",IF(O43&gt;=SUM($C$4:C43),O44-O43,"")))</f>
        <v>40000</v>
      </c>
      <c r="AB44" s="1">
        <f>IFERROR(IF(A44&lt;jfq,IF((U43/SUM($C$5:C43))-(U44/SUM($C$5:C44))&gt;0.2,1,0),IF((U43-U44)/SUM($C$5:C44)&gt;0.2,1,0)),0)</f>
        <v>0</v>
      </c>
      <c r="AC44" s="1">
        <f t="shared" si="16"/>
        <v>0</v>
      </c>
      <c r="AD44" s="1">
        <f t="shared" si="17"/>
        <v>274640</v>
      </c>
      <c r="AE44" s="1">
        <f>IFERROR(MAX(MIN((1-400/SUM($C$5:C44)-(1-U43/SUM($C$5:C43)))*O44,O44*0.2),0),"")</f>
        <v>274640</v>
      </c>
    </row>
    <row r="45" spans="1:31">
      <c r="A45" s="4">
        <f t="shared" si="20"/>
        <v>41</v>
      </c>
      <c r="B45" s="4">
        <f t="shared" si="21"/>
        <v>81</v>
      </c>
      <c r="C45" s="4"/>
      <c r="D45" s="4">
        <f t="shared" si="22"/>
        <v>0</v>
      </c>
      <c r="E45" s="48">
        <f t="shared" si="3"/>
        <v>1392563.9334044068</v>
      </c>
      <c r="F45" s="48">
        <f t="shared" si="4"/>
        <v>1414400</v>
      </c>
      <c r="G45" s="48">
        <f t="shared" si="5"/>
        <v>1414400</v>
      </c>
      <c r="H45" s="48">
        <f t="shared" si="6"/>
        <v>0</v>
      </c>
      <c r="I45" s="48">
        <f t="shared" si="7"/>
        <v>1414400</v>
      </c>
      <c r="J45" s="4">
        <f t="shared" si="18"/>
        <v>1414400</v>
      </c>
      <c r="K45" s="8">
        <f>IF(B45="","",IF(O44&lt;=SUM($C$5:C45),"",IF(A45&lt;=jfq,(O45/C45-1)/((A45+1)/2),(O45/SUM($C$5:C45)-1)/(A45-(jfq-1)/2))))</f>
        <v>4.6892307692307698E-2</v>
      </c>
      <c r="L45" s="8">
        <f>IF(AA45="","",IF(A45&lt;=jfq,(AA45-bf*10000)/SUM(C$5:$C45)/(C45/C44),AA45/SUM(C$5:$C45)))</f>
        <v>8.2400000000000001E-2</v>
      </c>
      <c r="M45" s="76">
        <f>IF(B45="","",IF(O44&lt;=SUM($C$5:C45),"",IF(C45="",O45/O44-1,(O45/O44)/(C45/C44)-1)))</f>
        <v>3.0002912904165457E-2</v>
      </c>
      <c r="N45" s="5">
        <f t="shared" si="19"/>
        <v>1392563.9334044068</v>
      </c>
      <c r="O45" s="5">
        <f t="shared" si="1"/>
        <v>1414400</v>
      </c>
      <c r="P45" s="5">
        <f>IF(A45="","",IF(B45&lt;=18,MAX(SUM($C$5:C45),O45),IF(A45&lt;=jfq,IF(B45&lt;=41,MAX(SUM($C$5:C45)*1.6,O45),IF(B45&lt;=61,MAX(SUM($C$5:C45)*1.4,O45),MAX(SUM($C$5:C45)*1.2,O45))),IF(B45&lt;=41,MAX(SUM($C$5:C45)*1.6,O45,N45),IF(B45&lt;=61,MAX(SUM($C$5:C45)*1.4,O45,N45),MAX(SUM($C$5:C45)*1.2,O45,N45))))))</f>
        <v>1414400</v>
      </c>
      <c r="Q45" s="5">
        <f>IF(A45="","",IF(A45&lt;=jfq,IF(B45&lt;=18,MAX(SUM($C$5:C45),O45),IF(B45&lt;=41,MAX(SUM($C$5:C45)*1.6,O45),IF(B45&lt;=61,MAX(SUM($C$5:C45)*1.4,O45),MAX(SUM($C$5:C45)*1.2,O45)))),IF(B45&lt;=18,MAX(SUM($C$5:C45),O45,N45),IF(B45&lt;=41,MAX(SUM($C$5:C45)*1.6,O45,N45),IF(B45&lt;=61,MAX(SUM($C$5:C45)*1.4,O45,N45),MAX(SUM($C$5:C45)*1.2,O45,N45))))))</f>
        <v>1414400</v>
      </c>
      <c r="R45" s="5">
        <f t="shared" si="8"/>
        <v>0</v>
      </c>
      <c r="S45" s="5">
        <f t="shared" si="9"/>
        <v>1414400</v>
      </c>
      <c r="T45" s="5">
        <f t="shared" si="10"/>
        <v>1414400</v>
      </c>
      <c r="U45" s="5">
        <f>IF(A45="","",SUM($C$5:C45)*T45/O45)</f>
        <v>500000</v>
      </c>
      <c r="V45" s="5">
        <f t="shared" si="11"/>
        <v>1392563.9334044068</v>
      </c>
      <c r="W45" s="5">
        <f t="shared" si="12"/>
        <v>1414400</v>
      </c>
      <c r="X45" s="5">
        <f t="shared" si="13"/>
        <v>1414400</v>
      </c>
      <c r="Y45" s="5">
        <f t="shared" si="14"/>
        <v>0</v>
      </c>
      <c r="Z45" s="5">
        <f t="shared" si="15"/>
        <v>1414400</v>
      </c>
      <c r="AA45" s="5">
        <f>IF(A45=1,"",IF(A45="","",IF(O44&gt;=SUM($C$4:C44),O45-O44,"")))</f>
        <v>41200</v>
      </c>
      <c r="AB45" s="1">
        <f>IFERROR(IF(A45&lt;jfq,IF((U44/SUM($C$5:C44))-(U45/SUM($C$5:C45))&gt;0.2,1,0),IF((U44-U45)/SUM($C$5:C45)&gt;0.2,1,0)),0)</f>
        <v>0</v>
      </c>
      <c r="AC45" s="1">
        <f t="shared" si="16"/>
        <v>0</v>
      </c>
      <c r="AD45" s="1">
        <f t="shared" si="17"/>
        <v>282880</v>
      </c>
      <c r="AE45" s="1">
        <f>IFERROR(MAX(MIN((1-400/SUM($C$5:C45)-(1-U44/SUM($C$5:C44)))*O45,O45*0.2),0),"")</f>
        <v>282880</v>
      </c>
    </row>
    <row r="46" spans="1:31">
      <c r="A46" s="4">
        <f t="shared" si="20"/>
        <v>42</v>
      </c>
      <c r="B46" s="4">
        <f t="shared" si="21"/>
        <v>82</v>
      </c>
      <c r="C46" s="4"/>
      <c r="D46" s="4">
        <f t="shared" si="22"/>
        <v>0</v>
      </c>
      <c r="E46" s="48">
        <f t="shared" si="3"/>
        <v>1434340.8514065391</v>
      </c>
      <c r="F46" s="48">
        <f t="shared" si="4"/>
        <v>1456800</v>
      </c>
      <c r="G46" s="48">
        <f t="shared" si="5"/>
        <v>1456800</v>
      </c>
      <c r="H46" s="48">
        <f t="shared" si="6"/>
        <v>0</v>
      </c>
      <c r="I46" s="48">
        <f t="shared" si="7"/>
        <v>1456800</v>
      </c>
      <c r="J46" s="4">
        <f t="shared" si="18"/>
        <v>1456800</v>
      </c>
      <c r="K46" s="8">
        <f>IF(B46="","",IF(O45&lt;=SUM($C$5:C46),"",IF(A46&lt;=jfq,(O46/C46-1)/((A46+1)/2),(O46/SUM($C$5:C46)-1)/(A46-(jfq-1)/2))))</f>
        <v>4.7840000000000008E-2</v>
      </c>
      <c r="L46" s="8">
        <f>IF(AA46="","",IF(A46&lt;=jfq,(AA46-bf*10000)/SUM(C$5:$C46)/(C46/C45),AA46/SUM(C$5:$C46)))</f>
        <v>8.48E-2</v>
      </c>
      <c r="M46" s="76">
        <f>IF(B46="","",IF(O45&lt;=SUM($C$5:C46),"",IF(C46="",O46/O45-1,(O46/O45)/(C46/C45)-1)))</f>
        <v>2.9977375565610753E-2</v>
      </c>
      <c r="N46" s="5">
        <f t="shared" si="19"/>
        <v>1434340.8514065391</v>
      </c>
      <c r="O46" s="5">
        <f t="shared" si="1"/>
        <v>1456800</v>
      </c>
      <c r="P46" s="5">
        <f>IF(A46="","",IF(B46&lt;=18,MAX(SUM($C$5:C46),O46),IF(A46&lt;=jfq,IF(B46&lt;=41,MAX(SUM($C$5:C46)*1.6,O46),IF(B46&lt;=61,MAX(SUM($C$5:C46)*1.4,O46),MAX(SUM($C$5:C46)*1.2,O46))),IF(B46&lt;=41,MAX(SUM($C$5:C46)*1.6,O46,N46),IF(B46&lt;=61,MAX(SUM($C$5:C46)*1.4,O46,N46),MAX(SUM($C$5:C46)*1.2,O46,N46))))))</f>
        <v>1456800</v>
      </c>
      <c r="Q46" s="5">
        <f>IF(A46="","",IF(A46&lt;=jfq,IF(B46&lt;=18,MAX(SUM($C$5:C46),O46),IF(B46&lt;=41,MAX(SUM($C$5:C46)*1.6,O46),IF(B46&lt;=61,MAX(SUM($C$5:C46)*1.4,O46),MAX(SUM($C$5:C46)*1.2,O46)))),IF(B46&lt;=18,MAX(SUM($C$5:C46),O46,N46),IF(B46&lt;=41,MAX(SUM($C$5:C46)*1.6,O46,N46),IF(B46&lt;=61,MAX(SUM($C$5:C46)*1.4,O46,N46),MAX(SUM($C$5:C46)*1.2,O46,N46))))))</f>
        <v>1456800</v>
      </c>
      <c r="R46" s="5">
        <f t="shared" si="8"/>
        <v>0</v>
      </c>
      <c r="S46" s="5">
        <f t="shared" si="9"/>
        <v>1456800</v>
      </c>
      <c r="T46" s="5">
        <f t="shared" si="10"/>
        <v>1456800</v>
      </c>
      <c r="U46" s="5">
        <f>IF(A46="","",SUM($C$5:C46)*T46/O46)</f>
        <v>500000</v>
      </c>
      <c r="V46" s="5">
        <f t="shared" si="11"/>
        <v>1434340.8514065391</v>
      </c>
      <c r="W46" s="5">
        <f t="shared" si="12"/>
        <v>1456800</v>
      </c>
      <c r="X46" s="5">
        <f t="shared" si="13"/>
        <v>1456800</v>
      </c>
      <c r="Y46" s="5">
        <f t="shared" si="14"/>
        <v>0</v>
      </c>
      <c r="Z46" s="5">
        <f t="shared" si="15"/>
        <v>1456800</v>
      </c>
      <c r="AA46" s="5">
        <f>IF(A46=1,"",IF(A46="","",IF(O45&gt;=SUM($C$4:C45),O46-O45,"")))</f>
        <v>42400</v>
      </c>
      <c r="AB46" s="1">
        <f>IFERROR(IF(A46&lt;jfq,IF((U45/SUM($C$5:C45))-(U46/SUM($C$5:C46))&gt;0.2,1,0),IF((U45-U46)/SUM($C$5:C46)&gt;0.2,1,0)),0)</f>
        <v>0</v>
      </c>
      <c r="AC46" s="1">
        <f t="shared" si="16"/>
        <v>0</v>
      </c>
      <c r="AD46" s="1">
        <f t="shared" si="17"/>
        <v>291360</v>
      </c>
      <c r="AE46" s="1">
        <f>IFERROR(MAX(MIN((1-400/SUM($C$5:C46)-(1-U45/SUM($C$5:C45)))*O46,O46*0.2),0),"")</f>
        <v>291360</v>
      </c>
    </row>
    <row r="47" spans="1:31">
      <c r="A47" s="4">
        <f t="shared" si="20"/>
        <v>43</v>
      </c>
      <c r="B47" s="4">
        <f t="shared" si="21"/>
        <v>83</v>
      </c>
      <c r="C47" s="4"/>
      <c r="D47" s="4">
        <f t="shared" si="22"/>
        <v>0</v>
      </c>
      <c r="E47" s="48">
        <f t="shared" si="3"/>
        <v>1477371.0769487354</v>
      </c>
      <c r="F47" s="48">
        <f t="shared" si="4"/>
        <v>1500500</v>
      </c>
      <c r="G47" s="48">
        <f t="shared" si="5"/>
        <v>1500500</v>
      </c>
      <c r="H47" s="48">
        <f t="shared" si="6"/>
        <v>0</v>
      </c>
      <c r="I47" s="48">
        <f t="shared" si="7"/>
        <v>1500500</v>
      </c>
      <c r="J47" s="4">
        <f t="shared" si="18"/>
        <v>1500500</v>
      </c>
      <c r="K47" s="8">
        <f>IF(B47="","",IF(O46&lt;=SUM($C$5:C47),"",IF(A47&lt;=jfq,(O47/C47-1)/((A47+1)/2),(O47/SUM($C$5:C47)-1)/(A47-(jfq-1)/2))))</f>
        <v>4.8804878048780483E-2</v>
      </c>
      <c r="L47" s="8">
        <f>IF(AA47="","",IF(A47&lt;=jfq,(AA47-bf*10000)/SUM(C$5:$C47)/(C47/C46),AA47/SUM(C$5:$C47)))</f>
        <v>8.7400000000000005E-2</v>
      </c>
      <c r="M47" s="76">
        <f>IF(B47="","",IF(O46&lt;=SUM($C$5:C47),"",IF(C47="",O47/O46-1,(O47/O46)/(C47/C46)-1)))</f>
        <v>2.9997254255903272E-2</v>
      </c>
      <c r="N47" s="5">
        <f t="shared" si="19"/>
        <v>1477371.0769487354</v>
      </c>
      <c r="O47" s="5">
        <f t="shared" si="1"/>
        <v>1500500</v>
      </c>
      <c r="P47" s="5">
        <f>IF(A47="","",IF(B47&lt;=18,MAX(SUM($C$5:C47),O47),IF(A47&lt;=jfq,IF(B47&lt;=41,MAX(SUM($C$5:C47)*1.6,O47),IF(B47&lt;=61,MAX(SUM($C$5:C47)*1.4,O47),MAX(SUM($C$5:C47)*1.2,O47))),IF(B47&lt;=41,MAX(SUM($C$5:C47)*1.6,O47,N47),IF(B47&lt;=61,MAX(SUM($C$5:C47)*1.4,O47,N47),MAX(SUM($C$5:C47)*1.2,O47,N47))))))</f>
        <v>1500500</v>
      </c>
      <c r="Q47" s="5">
        <f>IF(A47="","",IF(A47&lt;=jfq,IF(B47&lt;=18,MAX(SUM($C$5:C47),O47),IF(B47&lt;=41,MAX(SUM($C$5:C47)*1.6,O47),IF(B47&lt;=61,MAX(SUM($C$5:C47)*1.4,O47),MAX(SUM($C$5:C47)*1.2,O47)))),IF(B47&lt;=18,MAX(SUM($C$5:C47),O47,N47),IF(B47&lt;=41,MAX(SUM($C$5:C47)*1.6,O47,N47),IF(B47&lt;=61,MAX(SUM($C$5:C47)*1.4,O47,N47),MAX(SUM($C$5:C47)*1.2,O47,N47))))))</f>
        <v>1500500</v>
      </c>
      <c r="R47" s="5">
        <f t="shared" si="8"/>
        <v>0</v>
      </c>
      <c r="S47" s="5">
        <f t="shared" si="9"/>
        <v>1500500</v>
      </c>
      <c r="T47" s="5">
        <f t="shared" si="10"/>
        <v>1500500</v>
      </c>
      <c r="U47" s="5">
        <f>IF(A47="","",SUM($C$5:C47)*T47/O47)</f>
        <v>500000</v>
      </c>
      <c r="V47" s="5">
        <f t="shared" si="11"/>
        <v>1477371.0769487354</v>
      </c>
      <c r="W47" s="5">
        <f t="shared" si="12"/>
        <v>1500500</v>
      </c>
      <c r="X47" s="5">
        <f t="shared" si="13"/>
        <v>1500500</v>
      </c>
      <c r="Y47" s="5">
        <f t="shared" si="14"/>
        <v>0</v>
      </c>
      <c r="Z47" s="5">
        <f t="shared" si="15"/>
        <v>1500500</v>
      </c>
      <c r="AA47" s="5">
        <f>IF(A47=1,"",IF(A47="","",IF(O46&gt;=SUM($C$4:C46),O47-O46,"")))</f>
        <v>43700</v>
      </c>
      <c r="AB47" s="1">
        <f>IFERROR(IF(A47&lt;jfq,IF((U46/SUM($C$5:C46))-(U47/SUM($C$5:C47))&gt;0.2,1,0),IF((U46-U47)/SUM($C$5:C47)&gt;0.2,1,0)),0)</f>
        <v>0</v>
      </c>
      <c r="AC47" s="1">
        <f t="shared" si="16"/>
        <v>0</v>
      </c>
      <c r="AD47" s="1">
        <f t="shared" si="17"/>
        <v>300100</v>
      </c>
      <c r="AE47" s="1">
        <f>IFERROR(MAX(MIN((1-400/SUM($C$5:C47)-(1-U46/SUM($C$5:C46)))*O47,O47*0.2),0),"")</f>
        <v>300100</v>
      </c>
    </row>
    <row r="48" spans="1:31">
      <c r="A48" s="4">
        <f t="shared" si="20"/>
        <v>44</v>
      </c>
      <c r="B48" s="4">
        <f t="shared" si="21"/>
        <v>84</v>
      </c>
      <c r="C48" s="4"/>
      <c r="D48" s="4">
        <f t="shared" si="22"/>
        <v>0</v>
      </c>
      <c r="E48" s="48">
        <f t="shared" si="3"/>
        <v>1521692.2092571976</v>
      </c>
      <c r="F48" s="48">
        <f t="shared" si="4"/>
        <v>1545500</v>
      </c>
      <c r="G48" s="48">
        <f t="shared" si="5"/>
        <v>1545500</v>
      </c>
      <c r="H48" s="48">
        <f t="shared" si="6"/>
        <v>0</v>
      </c>
      <c r="I48" s="48">
        <f t="shared" si="7"/>
        <v>1545500</v>
      </c>
      <c r="J48" s="4">
        <f t="shared" si="18"/>
        <v>1545500</v>
      </c>
      <c r="K48" s="8">
        <f>IF(B48="","",IF(O47&lt;=SUM($C$5:C48),"",IF(A48&lt;=jfq,(O48/C48-1)/((A48+1)/2),(O48/SUM($C$5:C48)-1)/(A48-(jfq-1)/2))))</f>
        <v>4.9785714285714287E-2</v>
      </c>
      <c r="L48" s="8">
        <f>IF(AA48="","",IF(A48&lt;=jfq,(AA48-bf*10000)/SUM(C$5:$C48)/(C48/C47),AA48/SUM(C$5:$C48)))</f>
        <v>0.09</v>
      </c>
      <c r="M48" s="76">
        <f>IF(B48="","",IF(O47&lt;=SUM($C$5:C48),"",IF(C48="",O48/O47-1,(O48/O47)/(C48/C47)-1)))</f>
        <v>2.9990003332222681E-2</v>
      </c>
      <c r="N48" s="5">
        <f t="shared" si="19"/>
        <v>1521692.2092571976</v>
      </c>
      <c r="O48" s="5">
        <f t="shared" si="1"/>
        <v>1545500</v>
      </c>
      <c r="P48" s="5">
        <f>IF(A48="","",IF(B48&lt;=18,MAX(SUM($C$5:C48),O48),IF(A48&lt;=jfq,IF(B48&lt;=41,MAX(SUM($C$5:C48)*1.6,O48),IF(B48&lt;=61,MAX(SUM($C$5:C48)*1.4,O48),MAX(SUM($C$5:C48)*1.2,O48))),IF(B48&lt;=41,MAX(SUM($C$5:C48)*1.6,O48,N48),IF(B48&lt;=61,MAX(SUM($C$5:C48)*1.4,O48,N48),MAX(SUM($C$5:C48)*1.2,O48,N48))))))</f>
        <v>1545500</v>
      </c>
      <c r="Q48" s="5">
        <f>IF(A48="","",IF(A48&lt;=jfq,IF(B48&lt;=18,MAX(SUM($C$5:C48),O48),IF(B48&lt;=41,MAX(SUM($C$5:C48)*1.6,O48),IF(B48&lt;=61,MAX(SUM($C$5:C48)*1.4,O48),MAX(SUM($C$5:C48)*1.2,O48)))),IF(B48&lt;=18,MAX(SUM($C$5:C48),O48,N48),IF(B48&lt;=41,MAX(SUM($C$5:C48)*1.6,O48,N48),IF(B48&lt;=61,MAX(SUM($C$5:C48)*1.4,O48,N48),MAX(SUM($C$5:C48)*1.2,O48,N48))))))</f>
        <v>1545500</v>
      </c>
      <c r="R48" s="5">
        <f t="shared" si="8"/>
        <v>0</v>
      </c>
      <c r="S48" s="5">
        <f t="shared" si="9"/>
        <v>1545500</v>
      </c>
      <c r="T48" s="5">
        <f t="shared" si="10"/>
        <v>1545500</v>
      </c>
      <c r="U48" s="5">
        <f>IF(A48="","",SUM($C$5:C48)*T48/O48)</f>
        <v>500000</v>
      </c>
      <c r="V48" s="5">
        <f t="shared" si="11"/>
        <v>1521692.2092571976</v>
      </c>
      <c r="W48" s="5">
        <f t="shared" si="12"/>
        <v>1545500</v>
      </c>
      <c r="X48" s="5">
        <f t="shared" si="13"/>
        <v>1545500</v>
      </c>
      <c r="Y48" s="5">
        <f t="shared" si="14"/>
        <v>0</v>
      </c>
      <c r="Z48" s="5">
        <f t="shared" si="15"/>
        <v>1545500</v>
      </c>
      <c r="AA48" s="5">
        <f>IF(A48=1,"",IF(A48="","",IF(O47&gt;=SUM($C$4:C47),O48-O47,"")))</f>
        <v>45000</v>
      </c>
      <c r="AB48" s="1">
        <f>IFERROR(IF(A48&lt;jfq,IF((U47/SUM($C$5:C47))-(U48/SUM($C$5:C48))&gt;0.2,1,0),IF((U47-U48)/SUM($C$5:C48)&gt;0.2,1,0)),0)</f>
        <v>0</v>
      </c>
      <c r="AC48" s="1">
        <f t="shared" si="16"/>
        <v>0</v>
      </c>
      <c r="AD48" s="1">
        <f t="shared" si="17"/>
        <v>309100</v>
      </c>
      <c r="AE48" s="1">
        <f>IFERROR(MAX(MIN((1-400/SUM($C$5:C48)-(1-U47/SUM($C$5:C47)))*O48,O48*0.2),0),"")</f>
        <v>309100</v>
      </c>
    </row>
    <row r="49" spans="1:31">
      <c r="A49" s="4">
        <f t="shared" si="20"/>
        <v>45</v>
      </c>
      <c r="B49" s="4">
        <f t="shared" si="21"/>
        <v>85</v>
      </c>
      <c r="C49" s="4"/>
      <c r="D49" s="4">
        <f t="shared" si="22"/>
        <v>0</v>
      </c>
      <c r="E49" s="48">
        <f t="shared" si="3"/>
        <v>1567342.9755349136</v>
      </c>
      <c r="F49" s="48">
        <f t="shared" si="4"/>
        <v>1591800</v>
      </c>
      <c r="G49" s="48">
        <f t="shared" si="5"/>
        <v>1591800</v>
      </c>
      <c r="H49" s="48">
        <f t="shared" si="6"/>
        <v>0</v>
      </c>
      <c r="I49" s="48">
        <f t="shared" si="7"/>
        <v>1591800</v>
      </c>
      <c r="J49" s="4">
        <f t="shared" si="18"/>
        <v>1591800</v>
      </c>
      <c r="K49" s="8">
        <f>IF(B49="","",IF(O48&lt;=SUM($C$5:C49),"",IF(A49&lt;=jfq,(O49/C49-1)/((A49+1)/2),(O49/SUM($C$5:C49)-1)/(A49-(jfq-1)/2))))</f>
        <v>5.0781395348837216E-2</v>
      </c>
      <c r="L49" s="8">
        <f>IF(AA49="","",IF(A49&lt;=jfq,(AA49-bf*10000)/SUM(C$5:$C49)/(C49/C48),AA49/SUM(C$5:$C49)))</f>
        <v>9.2600000000000002E-2</v>
      </c>
      <c r="M49" s="76">
        <f>IF(B49="","",IF(O48&lt;=SUM($C$5:C49),"",IF(C49="",O49/O48-1,(O49/O48)/(C49/C48)-1)))</f>
        <v>2.9957942413458394E-2</v>
      </c>
      <c r="N49" s="5">
        <f t="shared" si="19"/>
        <v>1567342.9755349136</v>
      </c>
      <c r="O49" s="5">
        <f t="shared" si="1"/>
        <v>1591800</v>
      </c>
      <c r="P49" s="5">
        <f>IF(A49="","",IF(B49&lt;=18,MAX(SUM($C$5:C49),O49),IF(A49&lt;=jfq,IF(B49&lt;=41,MAX(SUM($C$5:C49)*1.6,O49),IF(B49&lt;=61,MAX(SUM($C$5:C49)*1.4,O49),MAX(SUM($C$5:C49)*1.2,O49))),IF(B49&lt;=41,MAX(SUM($C$5:C49)*1.6,O49,N49),IF(B49&lt;=61,MAX(SUM($C$5:C49)*1.4,O49,N49),MAX(SUM($C$5:C49)*1.2,O49,N49))))))</f>
        <v>1591800</v>
      </c>
      <c r="Q49" s="5">
        <f>IF(A49="","",IF(A49&lt;=jfq,IF(B49&lt;=18,MAX(SUM($C$5:C49),O49),IF(B49&lt;=41,MAX(SUM($C$5:C49)*1.6,O49),IF(B49&lt;=61,MAX(SUM($C$5:C49)*1.4,O49),MAX(SUM($C$5:C49)*1.2,O49)))),IF(B49&lt;=18,MAX(SUM($C$5:C49),O49,N49),IF(B49&lt;=41,MAX(SUM($C$5:C49)*1.6,O49,N49),IF(B49&lt;=61,MAX(SUM($C$5:C49)*1.4,O49,N49),MAX(SUM($C$5:C49)*1.2,O49,N49))))))</f>
        <v>1591800</v>
      </c>
      <c r="R49" s="5">
        <f t="shared" si="8"/>
        <v>0</v>
      </c>
      <c r="S49" s="5">
        <f t="shared" si="9"/>
        <v>1591800</v>
      </c>
      <c r="T49" s="5">
        <f t="shared" si="10"/>
        <v>1591800</v>
      </c>
      <c r="U49" s="5">
        <f>IF(A49="","",SUM($C$5:C49)*T49/O49)</f>
        <v>500000</v>
      </c>
      <c r="V49" s="5">
        <f t="shared" si="11"/>
        <v>1567342.9755349136</v>
      </c>
      <c r="W49" s="5">
        <f t="shared" si="12"/>
        <v>1591800</v>
      </c>
      <c r="X49" s="5">
        <f t="shared" si="13"/>
        <v>1591800</v>
      </c>
      <c r="Y49" s="5">
        <f t="shared" si="14"/>
        <v>0</v>
      </c>
      <c r="Z49" s="5">
        <f t="shared" si="15"/>
        <v>1591800</v>
      </c>
      <c r="AA49" s="5">
        <f>IF(A49=1,"",IF(A49="","",IF(O48&gt;=SUM($C$4:C48),O49-O48,"")))</f>
        <v>46300</v>
      </c>
      <c r="AB49" s="1">
        <f>IFERROR(IF(A49&lt;jfq,IF((U48/SUM($C$5:C48))-(U49/SUM($C$5:C49))&gt;0.2,1,0),IF((U48-U49)/SUM($C$5:C49)&gt;0.2,1,0)),0)</f>
        <v>0</v>
      </c>
      <c r="AC49" s="1">
        <f t="shared" si="16"/>
        <v>0</v>
      </c>
      <c r="AD49" s="1">
        <f t="shared" si="17"/>
        <v>318360</v>
      </c>
      <c r="AE49" s="1">
        <f>IFERROR(MAX(MIN((1-400/SUM($C$5:C49)-(1-U48/SUM($C$5:C48)))*O49,O49*0.2),0),"")</f>
        <v>318360</v>
      </c>
    </row>
    <row r="50" spans="1:31">
      <c r="A50" s="4">
        <f t="shared" si="20"/>
        <v>46</v>
      </c>
      <c r="B50" s="4">
        <f t="shared" si="21"/>
        <v>86</v>
      </c>
      <c r="C50" s="4"/>
      <c r="D50" s="4">
        <f t="shared" si="22"/>
        <v>0</v>
      </c>
      <c r="E50" s="48">
        <f t="shared" si="3"/>
        <v>1614363.2648009611</v>
      </c>
      <c r="F50" s="48">
        <f t="shared" si="4"/>
        <v>1639600</v>
      </c>
      <c r="G50" s="48">
        <f t="shared" si="5"/>
        <v>1639600</v>
      </c>
      <c r="H50" s="48">
        <f t="shared" si="6"/>
        <v>0</v>
      </c>
      <c r="I50" s="48">
        <f t="shared" si="7"/>
        <v>1639600</v>
      </c>
      <c r="J50" s="4">
        <f t="shared" si="18"/>
        <v>1639600</v>
      </c>
      <c r="K50" s="8">
        <f>IF(B50="","",IF(O49&lt;=SUM($C$5:C50),"",IF(A50&lt;=jfq,(O50/C50-1)/((A50+1)/2),(O50/SUM($C$5:C50)-1)/(A50-(jfq-1)/2))))</f>
        <v>5.1799999999999999E-2</v>
      </c>
      <c r="L50" s="8">
        <f>IF(AA50="","",IF(A50&lt;=jfq,(AA50-bf*10000)/SUM(C$5:$C50)/(C50/C49),AA50/SUM(C$5:$C50)))</f>
        <v>9.5600000000000004E-2</v>
      </c>
      <c r="M50" s="76">
        <f>IF(B50="","",IF(O49&lt;=SUM($C$5:C50),"",IF(C50="",O50/O49-1,(O50/O49)/(C50/C49)-1)))</f>
        <v>3.0028898102776758E-2</v>
      </c>
      <c r="N50" s="5">
        <f t="shared" si="19"/>
        <v>1614363.2648009611</v>
      </c>
      <c r="O50" s="5">
        <f t="shared" si="1"/>
        <v>1639600</v>
      </c>
      <c r="P50" s="5">
        <f>IF(A50="","",IF(B50&lt;=18,MAX(SUM($C$5:C50),O50),IF(A50&lt;=jfq,IF(B50&lt;=41,MAX(SUM($C$5:C50)*1.6,O50),IF(B50&lt;=61,MAX(SUM($C$5:C50)*1.4,O50),MAX(SUM($C$5:C50)*1.2,O50))),IF(B50&lt;=41,MAX(SUM($C$5:C50)*1.6,O50,N50),IF(B50&lt;=61,MAX(SUM($C$5:C50)*1.4,O50,N50),MAX(SUM($C$5:C50)*1.2,O50,N50))))))</f>
        <v>1639600</v>
      </c>
      <c r="Q50" s="5">
        <f>IF(A50="","",IF(A50&lt;=jfq,IF(B50&lt;=18,MAX(SUM($C$5:C50),O50),IF(B50&lt;=41,MAX(SUM($C$5:C50)*1.6,O50),IF(B50&lt;=61,MAX(SUM($C$5:C50)*1.4,O50),MAX(SUM($C$5:C50)*1.2,O50)))),IF(B50&lt;=18,MAX(SUM($C$5:C50),O50,N50),IF(B50&lt;=41,MAX(SUM($C$5:C50)*1.6,O50,N50),IF(B50&lt;=61,MAX(SUM($C$5:C50)*1.4,O50,N50),MAX(SUM($C$5:C50)*1.2,O50,N50))))))</f>
        <v>1639600</v>
      </c>
      <c r="R50" s="5">
        <f t="shared" si="8"/>
        <v>0</v>
      </c>
      <c r="S50" s="5">
        <f t="shared" si="9"/>
        <v>1639600</v>
      </c>
      <c r="T50" s="5">
        <f t="shared" si="10"/>
        <v>1639600</v>
      </c>
      <c r="U50" s="5">
        <f>IF(A50="","",SUM($C$5:C50)*T50/O50)</f>
        <v>500000</v>
      </c>
      <c r="V50" s="5">
        <f t="shared" si="11"/>
        <v>1614363.2648009611</v>
      </c>
      <c r="W50" s="5">
        <f t="shared" si="12"/>
        <v>1639600</v>
      </c>
      <c r="X50" s="5">
        <f t="shared" si="13"/>
        <v>1639600</v>
      </c>
      <c r="Y50" s="5">
        <f t="shared" si="14"/>
        <v>0</v>
      </c>
      <c r="Z50" s="5">
        <f t="shared" si="15"/>
        <v>1639600</v>
      </c>
      <c r="AA50" s="5">
        <f>IF(A50=1,"",IF(A50="","",IF(O49&gt;=SUM($C$4:C49),O50-O49,"")))</f>
        <v>47800</v>
      </c>
      <c r="AB50" s="1">
        <f>IFERROR(IF(A50&lt;jfq,IF((U49/SUM($C$5:C49))-(U50/SUM($C$5:C50))&gt;0.2,1,0),IF((U49-U50)/SUM($C$5:C50)&gt;0.2,1,0)),0)</f>
        <v>0</v>
      </c>
      <c r="AC50" s="1">
        <f t="shared" si="16"/>
        <v>0</v>
      </c>
      <c r="AD50" s="1">
        <f t="shared" si="17"/>
        <v>327920</v>
      </c>
      <c r="AE50" s="1">
        <f>IFERROR(MAX(MIN((1-400/SUM($C$5:C50)-(1-U49/SUM($C$5:C49)))*O50,O50*0.2),0),"")</f>
        <v>327920</v>
      </c>
    </row>
    <row r="51" spans="1:31">
      <c r="A51" s="4">
        <f t="shared" si="20"/>
        <v>47</v>
      </c>
      <c r="B51" s="4">
        <f t="shared" si="21"/>
        <v>87</v>
      </c>
      <c r="C51" s="4"/>
      <c r="D51" s="4">
        <f t="shared" si="22"/>
        <v>0</v>
      </c>
      <c r="E51" s="48">
        <f t="shared" si="3"/>
        <v>1662794.1627449901</v>
      </c>
      <c r="F51" s="48">
        <f t="shared" si="4"/>
        <v>1688700</v>
      </c>
      <c r="G51" s="48">
        <f t="shared" si="5"/>
        <v>1688700</v>
      </c>
      <c r="H51" s="48">
        <f t="shared" si="6"/>
        <v>0</v>
      </c>
      <c r="I51" s="48">
        <f t="shared" si="7"/>
        <v>1688700</v>
      </c>
      <c r="J51" s="4">
        <f t="shared" si="18"/>
        <v>1688700</v>
      </c>
      <c r="K51" s="8">
        <f>IF(B51="","",IF(O50&lt;=SUM($C$5:C51),"",IF(A51&lt;=jfq,(O51/C51-1)/((A51+1)/2),(O51/SUM($C$5:C51)-1)/(A51-(jfq-1)/2))))</f>
        <v>5.2831111111111113E-2</v>
      </c>
      <c r="L51" s="8">
        <f>IF(AA51="","",IF(A51&lt;=jfq,(AA51-bf*10000)/SUM(C$5:$C51)/(C51/C50),AA51/SUM(C$5:$C51)))</f>
        <v>9.8199999999999996E-2</v>
      </c>
      <c r="M51" s="76">
        <f>IF(B51="","",IF(O50&lt;=SUM($C$5:C51),"",IF(C51="",O51/O50-1,(O51/O50)/(C51/C50)-1)))</f>
        <v>2.9946328372773889E-2</v>
      </c>
      <c r="N51" s="5">
        <f t="shared" si="19"/>
        <v>1662794.1627449901</v>
      </c>
      <c r="O51" s="5">
        <f t="shared" si="1"/>
        <v>1688700</v>
      </c>
      <c r="P51" s="5">
        <f>IF(A51="","",IF(B51&lt;=18,MAX(SUM($C$5:C51),O51),IF(A51&lt;=jfq,IF(B51&lt;=41,MAX(SUM($C$5:C51)*1.6,O51),IF(B51&lt;=61,MAX(SUM($C$5:C51)*1.4,O51),MAX(SUM($C$5:C51)*1.2,O51))),IF(B51&lt;=41,MAX(SUM($C$5:C51)*1.6,O51,N51),IF(B51&lt;=61,MAX(SUM($C$5:C51)*1.4,O51,N51),MAX(SUM($C$5:C51)*1.2,O51,N51))))))</f>
        <v>1688700</v>
      </c>
      <c r="Q51" s="5">
        <f>IF(A51="","",IF(A51&lt;=jfq,IF(B51&lt;=18,MAX(SUM($C$5:C51),O51),IF(B51&lt;=41,MAX(SUM($C$5:C51)*1.6,O51),IF(B51&lt;=61,MAX(SUM($C$5:C51)*1.4,O51),MAX(SUM($C$5:C51)*1.2,O51)))),IF(B51&lt;=18,MAX(SUM($C$5:C51),O51,N51),IF(B51&lt;=41,MAX(SUM($C$5:C51)*1.6,O51,N51),IF(B51&lt;=61,MAX(SUM($C$5:C51)*1.4,O51,N51),MAX(SUM($C$5:C51)*1.2,O51,N51))))))</f>
        <v>1688700</v>
      </c>
      <c r="R51" s="5">
        <f t="shared" si="8"/>
        <v>0</v>
      </c>
      <c r="S51" s="5">
        <f t="shared" si="9"/>
        <v>1688700</v>
      </c>
      <c r="T51" s="5">
        <f t="shared" si="10"/>
        <v>1688700</v>
      </c>
      <c r="U51" s="5">
        <f>IF(A51="","",SUM($C$5:C51)*T51/O51)</f>
        <v>500000</v>
      </c>
      <c r="V51" s="5">
        <f t="shared" si="11"/>
        <v>1662794.1627449901</v>
      </c>
      <c r="W51" s="5">
        <f t="shared" si="12"/>
        <v>1688700</v>
      </c>
      <c r="X51" s="5">
        <f t="shared" si="13"/>
        <v>1688700</v>
      </c>
      <c r="Y51" s="5">
        <f t="shared" si="14"/>
        <v>0</v>
      </c>
      <c r="Z51" s="5">
        <f t="shared" si="15"/>
        <v>1688700</v>
      </c>
      <c r="AA51" s="5">
        <f>IF(A51=1,"",IF(A51="","",IF(O50&gt;=SUM($C$4:C50),O51-O50,"")))</f>
        <v>49100</v>
      </c>
      <c r="AB51" s="1">
        <f>IFERROR(IF(A51&lt;jfq,IF((U50/SUM($C$5:C50))-(U51/SUM($C$5:C51))&gt;0.2,1,0),IF((U50-U51)/SUM($C$5:C51)&gt;0.2,1,0)),0)</f>
        <v>0</v>
      </c>
      <c r="AC51" s="1">
        <f t="shared" si="16"/>
        <v>0</v>
      </c>
      <c r="AD51" s="1">
        <f t="shared" si="17"/>
        <v>337740</v>
      </c>
      <c r="AE51" s="1">
        <f>IFERROR(MAX(MIN((1-400/SUM($C$5:C51)-(1-U50/SUM($C$5:C50)))*O51,O51*0.2),0),"")</f>
        <v>337740</v>
      </c>
    </row>
    <row r="52" spans="1:31">
      <c r="A52" s="4">
        <f t="shared" si="20"/>
        <v>48</v>
      </c>
      <c r="B52" s="4">
        <f t="shared" si="21"/>
        <v>88</v>
      </c>
      <c r="C52" s="4"/>
      <c r="D52" s="4">
        <f t="shared" si="22"/>
        <v>0</v>
      </c>
      <c r="E52" s="48">
        <f t="shared" si="3"/>
        <v>1712677.9876273398</v>
      </c>
      <c r="F52" s="48">
        <f t="shared" si="4"/>
        <v>1739400</v>
      </c>
      <c r="G52" s="48">
        <f t="shared" si="5"/>
        <v>1739400</v>
      </c>
      <c r="H52" s="48">
        <f t="shared" si="6"/>
        <v>0</v>
      </c>
      <c r="I52" s="48">
        <f t="shared" si="7"/>
        <v>1739400</v>
      </c>
      <c r="J52" s="4">
        <f t="shared" si="18"/>
        <v>1739400</v>
      </c>
      <c r="K52" s="8">
        <f>IF(B52="","",IF(O51&lt;=SUM($C$5:C52),"",IF(A52&lt;=jfq,(O52/C52-1)/((A52+1)/2),(O52/SUM($C$5:C52)-1)/(A52-(jfq-1)/2))))</f>
        <v>5.3886956521739131E-2</v>
      </c>
      <c r="L52" s="8">
        <f>IF(AA52="","",IF(A52&lt;=jfq,(AA52-bf*10000)/SUM(C$5:$C52)/(C52/C51),AA52/SUM(C$5:$C52)))</f>
        <v>0.1014</v>
      </c>
      <c r="M52" s="76">
        <f>IF(B52="","",IF(O51&lt;=SUM($C$5:C52),"",IF(C52="",O52/O51-1,(O52/O51)/(C52/C51)-1)))</f>
        <v>3.0023094688221619E-2</v>
      </c>
      <c r="N52" s="5">
        <f t="shared" si="19"/>
        <v>1712677.9876273398</v>
      </c>
      <c r="O52" s="5">
        <f t="shared" si="1"/>
        <v>1739400</v>
      </c>
      <c r="P52" s="5">
        <f>IF(A52="","",IF(B52&lt;=18,MAX(SUM($C$5:C52),O52),IF(A52&lt;=jfq,IF(B52&lt;=41,MAX(SUM($C$5:C52)*1.6,O52),IF(B52&lt;=61,MAX(SUM($C$5:C52)*1.4,O52),MAX(SUM($C$5:C52)*1.2,O52))),IF(B52&lt;=41,MAX(SUM($C$5:C52)*1.6,O52,N52),IF(B52&lt;=61,MAX(SUM($C$5:C52)*1.4,O52,N52),MAX(SUM($C$5:C52)*1.2,O52,N52))))))</f>
        <v>1739400</v>
      </c>
      <c r="Q52" s="5">
        <f>IF(A52="","",IF(A52&lt;=jfq,IF(B52&lt;=18,MAX(SUM($C$5:C52),O52),IF(B52&lt;=41,MAX(SUM($C$5:C52)*1.6,O52),IF(B52&lt;=61,MAX(SUM($C$5:C52)*1.4,O52),MAX(SUM($C$5:C52)*1.2,O52)))),IF(B52&lt;=18,MAX(SUM($C$5:C52),O52,N52),IF(B52&lt;=41,MAX(SUM($C$5:C52)*1.6,O52,N52),IF(B52&lt;=61,MAX(SUM($C$5:C52)*1.4,O52,N52),MAX(SUM($C$5:C52)*1.2,O52,N52))))))</f>
        <v>1739400</v>
      </c>
      <c r="R52" s="5">
        <f t="shared" si="8"/>
        <v>0</v>
      </c>
      <c r="S52" s="5">
        <f t="shared" si="9"/>
        <v>1739400</v>
      </c>
      <c r="T52" s="5">
        <f t="shared" si="10"/>
        <v>1739400</v>
      </c>
      <c r="U52" s="5">
        <f>IF(A52="","",SUM($C$5:C52)*T52/O52)</f>
        <v>500000</v>
      </c>
      <c r="V52" s="5">
        <f t="shared" si="11"/>
        <v>1712677.9876273398</v>
      </c>
      <c r="W52" s="5">
        <f t="shared" si="12"/>
        <v>1739400</v>
      </c>
      <c r="X52" s="5">
        <f t="shared" si="13"/>
        <v>1739400</v>
      </c>
      <c r="Y52" s="5">
        <f t="shared" si="14"/>
        <v>0</v>
      </c>
      <c r="Z52" s="5">
        <f t="shared" si="15"/>
        <v>1739400</v>
      </c>
      <c r="AA52" s="5">
        <f>IF(A52=1,"",IF(A52="","",IF(O51&gt;=SUM($C$4:C51),O52-O51,"")))</f>
        <v>50700</v>
      </c>
      <c r="AB52" s="1">
        <f>IFERROR(IF(A52&lt;jfq,IF((U51/SUM($C$5:C51))-(U52/SUM($C$5:C52))&gt;0.2,1,0),IF((U51-U52)/SUM($C$5:C52)&gt;0.2,1,0)),0)</f>
        <v>0</v>
      </c>
      <c r="AC52" s="1">
        <f t="shared" si="16"/>
        <v>0</v>
      </c>
      <c r="AD52" s="1">
        <f t="shared" si="17"/>
        <v>347880</v>
      </c>
      <c r="AE52" s="1">
        <f>IFERROR(MAX(MIN((1-400/SUM($C$5:C52)-(1-U51/SUM($C$5:C51)))*O52,O52*0.2),0),"")</f>
        <v>347880</v>
      </c>
    </row>
    <row r="53" spans="1:31">
      <c r="A53" s="4">
        <f t="shared" si="20"/>
        <v>49</v>
      </c>
      <c r="B53" s="4">
        <f t="shared" si="21"/>
        <v>89</v>
      </c>
      <c r="C53" s="4"/>
      <c r="D53" s="4">
        <f t="shared" si="22"/>
        <v>0</v>
      </c>
      <c r="E53" s="48">
        <f t="shared" si="3"/>
        <v>1764058.3272561601</v>
      </c>
      <c r="F53" s="48">
        <f t="shared" si="4"/>
        <v>1791500</v>
      </c>
      <c r="G53" s="48">
        <f t="shared" si="5"/>
        <v>1791500</v>
      </c>
      <c r="H53" s="48">
        <f t="shared" si="6"/>
        <v>0</v>
      </c>
      <c r="I53" s="48">
        <f t="shared" si="7"/>
        <v>1791500</v>
      </c>
      <c r="J53" s="4">
        <f t="shared" si="18"/>
        <v>1791500</v>
      </c>
      <c r="K53" s="8">
        <f>IF(B53="","",IF(O52&lt;=SUM($C$5:C53),"",IF(A53&lt;=jfq,(O53/C53-1)/((A53+1)/2),(O53/SUM($C$5:C53)-1)/(A53-(jfq-1)/2))))</f>
        <v>5.495744680851064E-2</v>
      </c>
      <c r="L53" s="8">
        <f>IF(AA53="","",IF(A53&lt;=jfq,(AA53-bf*10000)/SUM(C$5:$C53)/(C53/C52),AA53/SUM(C$5:$C53)))</f>
        <v>0.1042</v>
      </c>
      <c r="M53" s="76">
        <f>IF(B53="","",IF(O52&lt;=SUM($C$5:C53),"",IF(C53="",O53/O52-1,(O53/O52)/(C53/C52)-1)))</f>
        <v>2.9952857307117497E-2</v>
      </c>
      <c r="N53" s="5">
        <f t="shared" si="19"/>
        <v>1764058.3272561601</v>
      </c>
      <c r="O53" s="5">
        <f t="shared" si="1"/>
        <v>1791500</v>
      </c>
      <c r="P53" s="5">
        <f>IF(A53="","",IF(B53&lt;=18,MAX(SUM($C$5:C53),O53),IF(A53&lt;=jfq,IF(B53&lt;=41,MAX(SUM($C$5:C53)*1.6,O53),IF(B53&lt;=61,MAX(SUM($C$5:C53)*1.4,O53),MAX(SUM($C$5:C53)*1.2,O53))),IF(B53&lt;=41,MAX(SUM($C$5:C53)*1.6,O53,N53),IF(B53&lt;=61,MAX(SUM($C$5:C53)*1.4,O53,N53),MAX(SUM($C$5:C53)*1.2,O53,N53))))))</f>
        <v>1791500</v>
      </c>
      <c r="Q53" s="5">
        <f>IF(A53="","",IF(A53&lt;=jfq,IF(B53&lt;=18,MAX(SUM($C$5:C53),O53),IF(B53&lt;=41,MAX(SUM($C$5:C53)*1.6,O53),IF(B53&lt;=61,MAX(SUM($C$5:C53)*1.4,O53),MAX(SUM($C$5:C53)*1.2,O53)))),IF(B53&lt;=18,MAX(SUM($C$5:C53),O53,N53),IF(B53&lt;=41,MAX(SUM($C$5:C53)*1.6,O53,N53),IF(B53&lt;=61,MAX(SUM($C$5:C53)*1.4,O53,N53),MAX(SUM($C$5:C53)*1.2,O53,N53))))))</f>
        <v>1791500</v>
      </c>
      <c r="R53" s="5">
        <f t="shared" si="8"/>
        <v>0</v>
      </c>
      <c r="S53" s="5">
        <f t="shared" si="9"/>
        <v>1791500</v>
      </c>
      <c r="T53" s="5">
        <f t="shared" si="10"/>
        <v>1791500</v>
      </c>
      <c r="U53" s="5">
        <f>IF(A53="","",SUM($C$5:C53)*T53/O53)</f>
        <v>500000</v>
      </c>
      <c r="V53" s="5">
        <f t="shared" si="11"/>
        <v>1764058.3272561601</v>
      </c>
      <c r="W53" s="5">
        <f t="shared" si="12"/>
        <v>1791500</v>
      </c>
      <c r="X53" s="5">
        <f t="shared" si="13"/>
        <v>1791500</v>
      </c>
      <c r="Y53" s="5">
        <f t="shared" si="14"/>
        <v>0</v>
      </c>
      <c r="Z53" s="5">
        <f t="shared" si="15"/>
        <v>1791500</v>
      </c>
      <c r="AA53" s="5">
        <f>IF(A53=1,"",IF(A53="","",IF(O52&gt;=SUM($C$4:C52),O53-O52,"")))</f>
        <v>52100</v>
      </c>
      <c r="AB53" s="1">
        <f>IFERROR(IF(A53&lt;jfq,IF((U52/SUM($C$5:C52))-(U53/SUM($C$5:C53))&gt;0.2,1,0),IF((U52-U53)/SUM($C$5:C53)&gt;0.2,1,0)),0)</f>
        <v>0</v>
      </c>
      <c r="AC53" s="1">
        <f t="shared" si="16"/>
        <v>0</v>
      </c>
      <c r="AD53" s="1">
        <f t="shared" si="17"/>
        <v>358300</v>
      </c>
      <c r="AE53" s="1">
        <f>IFERROR(MAX(MIN((1-400/SUM($C$5:C53)-(1-U52/SUM($C$5:C52)))*O53,O53*0.2),0),"")</f>
        <v>358300</v>
      </c>
    </row>
    <row r="54" spans="1:31">
      <c r="A54" s="4">
        <f t="shared" si="20"/>
        <v>50</v>
      </c>
      <c r="B54" s="4">
        <f t="shared" si="21"/>
        <v>90</v>
      </c>
      <c r="C54" s="4"/>
      <c r="D54" s="4">
        <f t="shared" si="22"/>
        <v>0</v>
      </c>
      <c r="E54" s="48">
        <f t="shared" si="3"/>
        <v>1816980.0770738448</v>
      </c>
      <c r="F54" s="48">
        <f t="shared" si="4"/>
        <v>1845200</v>
      </c>
      <c r="G54" s="48">
        <f t="shared" si="5"/>
        <v>1845200</v>
      </c>
      <c r="H54" s="48">
        <f t="shared" si="6"/>
        <v>0</v>
      </c>
      <c r="I54" s="48">
        <f t="shared" si="7"/>
        <v>1845200</v>
      </c>
      <c r="J54" s="4">
        <f t="shared" si="18"/>
        <v>1845200</v>
      </c>
      <c r="K54" s="8">
        <f>IF(B54="","",IF(O53&lt;=SUM($C$5:C54),"",IF(A54&lt;=jfq,(O54/C54-1)/((A54+1)/2),(O54/SUM($C$5:C54)-1)/(A54-(jfq-1)/2))))</f>
        <v>5.6049999999999996E-2</v>
      </c>
      <c r="L54" s="8">
        <f>IF(AA54="","",IF(A54&lt;=jfq,(AA54-bf*10000)/SUM(C$5:$C54)/(C54/C53),AA54/SUM(C$5:$C54)))</f>
        <v>0.1074</v>
      </c>
      <c r="M54" s="76">
        <f>IF(B54="","",IF(O53&lt;=SUM($C$5:C54),"",IF(C54="",O54/O53-1,(O54/O53)/(C54/C53)-1)))</f>
        <v>2.9974881384314811E-2</v>
      </c>
      <c r="N54" s="5">
        <f t="shared" si="19"/>
        <v>1816980.0770738448</v>
      </c>
      <c r="O54" s="5">
        <f t="shared" si="1"/>
        <v>1845200</v>
      </c>
      <c r="P54" s="5">
        <f>IF(A54="","",IF(B54&lt;=18,MAX(SUM($C$5:C54),O54),IF(A54&lt;=jfq,IF(B54&lt;=41,MAX(SUM($C$5:C54)*1.6,O54),IF(B54&lt;=61,MAX(SUM($C$5:C54)*1.4,O54),MAX(SUM($C$5:C54)*1.2,O54))),IF(B54&lt;=41,MAX(SUM($C$5:C54)*1.6,O54,N54),IF(B54&lt;=61,MAX(SUM($C$5:C54)*1.4,O54,N54),MAX(SUM($C$5:C54)*1.2,O54,N54))))))</f>
        <v>1845200</v>
      </c>
      <c r="Q54" s="5">
        <f>IF(A54="","",IF(A54&lt;=jfq,IF(B54&lt;=18,MAX(SUM($C$5:C54),O54),IF(B54&lt;=41,MAX(SUM($C$5:C54)*1.6,O54),IF(B54&lt;=61,MAX(SUM($C$5:C54)*1.4,O54),MAX(SUM($C$5:C54)*1.2,O54)))),IF(B54&lt;=18,MAX(SUM($C$5:C54),O54,N54),IF(B54&lt;=41,MAX(SUM($C$5:C54)*1.6,O54,N54),IF(B54&lt;=61,MAX(SUM($C$5:C54)*1.4,O54,N54),MAX(SUM($C$5:C54)*1.2,O54,N54))))))</f>
        <v>1845200</v>
      </c>
      <c r="R54" s="5">
        <f t="shared" si="8"/>
        <v>0</v>
      </c>
      <c r="S54" s="5">
        <f t="shared" si="9"/>
        <v>1845200</v>
      </c>
      <c r="T54" s="5">
        <f t="shared" si="10"/>
        <v>1845200</v>
      </c>
      <c r="U54" s="5">
        <f>IF(A54="","",SUM($C$5:C54)*T54/O54)</f>
        <v>500000</v>
      </c>
      <c r="V54" s="5">
        <f t="shared" si="11"/>
        <v>1816980.0770738448</v>
      </c>
      <c r="W54" s="5">
        <f t="shared" si="12"/>
        <v>1845200</v>
      </c>
      <c r="X54" s="5">
        <f t="shared" si="13"/>
        <v>1845200</v>
      </c>
      <c r="Y54" s="5">
        <f t="shared" si="14"/>
        <v>0</v>
      </c>
      <c r="Z54" s="5">
        <f t="shared" si="15"/>
        <v>1845200</v>
      </c>
      <c r="AA54" s="5">
        <f>IF(A54=1,"",IF(A54="","",IF(O53&gt;=SUM($C$4:C53),O54-O53,"")))</f>
        <v>53700</v>
      </c>
      <c r="AB54" s="1">
        <f>IFERROR(IF(A54&lt;jfq,IF((U53/SUM($C$5:C53))-(U54/SUM($C$5:C54))&gt;0.2,1,0),IF((U53-U54)/SUM($C$5:C54)&gt;0.2,1,0)),0)</f>
        <v>0</v>
      </c>
      <c r="AC54" s="1">
        <f t="shared" si="16"/>
        <v>0</v>
      </c>
      <c r="AD54" s="1">
        <f t="shared" si="17"/>
        <v>369040</v>
      </c>
      <c r="AE54" s="1">
        <f>IFERROR(MAX(MIN((1-400/SUM($C$5:C54)-(1-U53/SUM($C$5:C53)))*O54,O54*0.2),0),"")</f>
        <v>369040</v>
      </c>
    </row>
    <row r="55" spans="1:31">
      <c r="A55" s="4">
        <f t="shared" si="20"/>
        <v>51</v>
      </c>
      <c r="B55" s="4">
        <f t="shared" si="21"/>
        <v>91</v>
      </c>
      <c r="C55" s="4"/>
      <c r="D55" s="4">
        <f t="shared" si="22"/>
        <v>0</v>
      </c>
      <c r="E55" s="48">
        <f t="shared" si="3"/>
        <v>1871489.4793860603</v>
      </c>
      <c r="F55" s="48">
        <f t="shared" si="4"/>
        <v>1900500</v>
      </c>
      <c r="G55" s="48">
        <f t="shared" si="5"/>
        <v>1900500</v>
      </c>
      <c r="H55" s="48">
        <f t="shared" si="6"/>
        <v>0</v>
      </c>
      <c r="I55" s="48">
        <f t="shared" si="7"/>
        <v>1900500</v>
      </c>
      <c r="J55" s="4">
        <f t="shared" si="18"/>
        <v>1900500</v>
      </c>
      <c r="K55" s="8">
        <f>IF(B55="","",IF(O54&lt;=SUM($C$5:C55),"",IF(A55&lt;=jfq,(O55/C55-1)/((A55+1)/2),(O55/SUM($C$5:C55)-1)/(A55-(jfq-1)/2))))</f>
        <v>5.7163265306122452E-2</v>
      </c>
      <c r="L55" s="8">
        <f>IF(AA55="","",IF(A55&lt;=jfq,(AA55-bf*10000)/SUM(C$5:$C55)/(C55/C54),AA55/SUM(C$5:$C55)))</f>
        <v>0.1106</v>
      </c>
      <c r="M55" s="76">
        <f>IF(B55="","",IF(O54&lt;=SUM($C$5:C55),"",IF(C55="",O55/O54-1,(O55/O54)/(C55/C54)-1)))</f>
        <v>2.9969650986342966E-2</v>
      </c>
      <c r="N55" s="5">
        <f t="shared" si="19"/>
        <v>1871489.4793860603</v>
      </c>
      <c r="O55" s="5">
        <f t="shared" si="1"/>
        <v>1900500</v>
      </c>
      <c r="P55" s="5">
        <f>IF(A55="","",IF(B55&lt;=18,MAX(SUM($C$5:C55),O55),IF(A55&lt;=jfq,IF(B55&lt;=41,MAX(SUM($C$5:C55)*1.6,O55),IF(B55&lt;=61,MAX(SUM($C$5:C55)*1.4,O55),MAX(SUM($C$5:C55)*1.2,O55))),IF(B55&lt;=41,MAX(SUM($C$5:C55)*1.6,O55,N55),IF(B55&lt;=61,MAX(SUM($C$5:C55)*1.4,O55,N55),MAX(SUM($C$5:C55)*1.2,O55,N55))))))</f>
        <v>1900500</v>
      </c>
      <c r="Q55" s="5">
        <f>IF(A55="","",IF(A55&lt;=jfq,IF(B55&lt;=18,MAX(SUM($C$5:C55),O55),IF(B55&lt;=41,MAX(SUM($C$5:C55)*1.6,O55),IF(B55&lt;=61,MAX(SUM($C$5:C55)*1.4,O55),MAX(SUM($C$5:C55)*1.2,O55)))),IF(B55&lt;=18,MAX(SUM($C$5:C55),O55,N55),IF(B55&lt;=41,MAX(SUM($C$5:C55)*1.6,O55,N55),IF(B55&lt;=61,MAX(SUM($C$5:C55)*1.4,O55,N55),MAX(SUM($C$5:C55)*1.2,O55,N55))))))</f>
        <v>1900500</v>
      </c>
      <c r="R55" s="5">
        <f t="shared" si="8"/>
        <v>0</v>
      </c>
      <c r="S55" s="5">
        <f t="shared" si="9"/>
        <v>1900500</v>
      </c>
      <c r="T55" s="5">
        <f t="shared" si="10"/>
        <v>1900500</v>
      </c>
      <c r="U55" s="5">
        <f>IF(A55="","",SUM($C$5:C55)*T55/O55)</f>
        <v>500000</v>
      </c>
      <c r="V55" s="5">
        <f t="shared" si="11"/>
        <v>1871489.4793860603</v>
      </c>
      <c r="W55" s="5">
        <f t="shared" si="12"/>
        <v>1900500</v>
      </c>
      <c r="X55" s="5">
        <f t="shared" si="13"/>
        <v>1900500</v>
      </c>
      <c r="Y55" s="5">
        <f t="shared" si="14"/>
        <v>0</v>
      </c>
      <c r="Z55" s="5">
        <f t="shared" si="15"/>
        <v>1900500</v>
      </c>
      <c r="AA55" s="5">
        <f>IF(A55=1,"",IF(A55="","",IF(O54&gt;=SUM($C$4:C54),O55-O54,"")))</f>
        <v>55300</v>
      </c>
      <c r="AB55" s="1">
        <f>IFERROR(IF(A55&lt;jfq,IF((U54/SUM($C$5:C54))-(U55/SUM($C$5:C55))&gt;0.2,1,0),IF((U54-U55)/SUM($C$5:C55)&gt;0.2,1,0)),0)</f>
        <v>0</v>
      </c>
      <c r="AC55" s="1">
        <f t="shared" si="16"/>
        <v>0</v>
      </c>
      <c r="AD55" s="1">
        <f t="shared" si="17"/>
        <v>380100</v>
      </c>
      <c r="AE55" s="1">
        <f>IFERROR(MAX(MIN((1-400/SUM($C$5:C55)-(1-U54/SUM($C$5:C54)))*O55,O55*0.2),0),"")</f>
        <v>380100</v>
      </c>
    </row>
    <row r="56" spans="1:31">
      <c r="A56" s="4">
        <f t="shared" si="20"/>
        <v>52</v>
      </c>
      <c r="B56" s="4">
        <f t="shared" si="21"/>
        <v>92</v>
      </c>
      <c r="C56" s="4"/>
      <c r="D56" s="4">
        <f t="shared" si="22"/>
        <v>0</v>
      </c>
      <c r="E56" s="48">
        <f t="shared" si="3"/>
        <v>1927634.1637676421</v>
      </c>
      <c r="F56" s="48">
        <f t="shared" si="4"/>
        <v>1957500</v>
      </c>
      <c r="G56" s="48">
        <f t="shared" si="5"/>
        <v>1957500</v>
      </c>
      <c r="H56" s="48">
        <f t="shared" si="6"/>
        <v>0</v>
      </c>
      <c r="I56" s="48">
        <f t="shared" si="7"/>
        <v>1957500</v>
      </c>
      <c r="J56" s="4">
        <f t="shared" si="18"/>
        <v>1957500</v>
      </c>
      <c r="K56" s="8">
        <f>IF(B56="","",IF(O55&lt;=SUM($C$5:C56),"",IF(A56&lt;=jfq,(O56/C56-1)/((A56+1)/2),(O56/SUM($C$5:C56)-1)/(A56-(jfq-1)/2))))</f>
        <v>5.8299999999999998E-2</v>
      </c>
      <c r="L56" s="8">
        <f>IF(AA56="","",IF(A56&lt;=jfq,(AA56-bf*10000)/SUM(C$5:$C56)/(C56/C55),AA56/SUM(C$5:$C56)))</f>
        <v>0.114</v>
      </c>
      <c r="M56" s="76">
        <f>IF(B56="","",IF(O55&lt;=SUM($C$5:C56),"",IF(C56="",O56/O55-1,(O56/O55)/(C56/C55)-1)))</f>
        <v>2.9992107340173657E-2</v>
      </c>
      <c r="N56" s="5">
        <f t="shared" si="19"/>
        <v>1927634.1637676421</v>
      </c>
      <c r="O56" s="5">
        <f t="shared" si="1"/>
        <v>1957500</v>
      </c>
      <c r="P56" s="5">
        <f>IF(A56="","",IF(B56&lt;=18,MAX(SUM($C$5:C56),O56),IF(A56&lt;=jfq,IF(B56&lt;=41,MAX(SUM($C$5:C56)*1.6,O56),IF(B56&lt;=61,MAX(SUM($C$5:C56)*1.4,O56),MAX(SUM($C$5:C56)*1.2,O56))),IF(B56&lt;=41,MAX(SUM($C$5:C56)*1.6,O56,N56),IF(B56&lt;=61,MAX(SUM($C$5:C56)*1.4,O56,N56),MAX(SUM($C$5:C56)*1.2,O56,N56))))))</f>
        <v>1957500</v>
      </c>
      <c r="Q56" s="5">
        <f>IF(A56="","",IF(A56&lt;=jfq,IF(B56&lt;=18,MAX(SUM($C$5:C56),O56),IF(B56&lt;=41,MAX(SUM($C$5:C56)*1.6,O56),IF(B56&lt;=61,MAX(SUM($C$5:C56)*1.4,O56),MAX(SUM($C$5:C56)*1.2,O56)))),IF(B56&lt;=18,MAX(SUM($C$5:C56),O56,N56),IF(B56&lt;=41,MAX(SUM($C$5:C56)*1.6,O56,N56),IF(B56&lt;=61,MAX(SUM($C$5:C56)*1.4,O56,N56),MAX(SUM($C$5:C56)*1.2,O56,N56))))))</f>
        <v>1957500</v>
      </c>
      <c r="R56" s="5">
        <f t="shared" si="8"/>
        <v>0</v>
      </c>
      <c r="S56" s="5">
        <f t="shared" si="9"/>
        <v>1957500</v>
      </c>
      <c r="T56" s="5">
        <f t="shared" si="10"/>
        <v>1957500</v>
      </c>
      <c r="U56" s="5">
        <f>IF(A56="","",SUM($C$5:C56)*T56/O56)</f>
        <v>500000</v>
      </c>
      <c r="V56" s="5">
        <f t="shared" si="11"/>
        <v>1927634.1637676421</v>
      </c>
      <c r="W56" s="5">
        <f t="shared" si="12"/>
        <v>1957500</v>
      </c>
      <c r="X56" s="5">
        <f t="shared" si="13"/>
        <v>1957500</v>
      </c>
      <c r="Y56" s="5">
        <f t="shared" si="14"/>
        <v>0</v>
      </c>
      <c r="Z56" s="5">
        <f t="shared" si="15"/>
        <v>1957500</v>
      </c>
      <c r="AA56" s="5">
        <f>IF(A56=1,"",IF(A56="","",IF(O55&gt;=SUM($C$4:C55),O56-O55,"")))</f>
        <v>57000</v>
      </c>
      <c r="AB56" s="1">
        <f>IFERROR(IF(A56&lt;jfq,IF((U55/SUM($C$5:C55))-(U56/SUM($C$5:C56))&gt;0.2,1,0),IF((U55-U56)/SUM($C$5:C56)&gt;0.2,1,0)),0)</f>
        <v>0</v>
      </c>
      <c r="AC56" s="1">
        <f t="shared" si="16"/>
        <v>0</v>
      </c>
      <c r="AD56" s="1">
        <f t="shared" si="17"/>
        <v>391500</v>
      </c>
      <c r="AE56" s="1">
        <f>IFERROR(MAX(MIN((1-400/SUM($C$5:C56)-(1-U55/SUM($C$5:C55)))*O56,O56*0.2),0),"")</f>
        <v>391500</v>
      </c>
    </row>
    <row r="57" spans="1:31">
      <c r="A57" s="4">
        <f t="shared" si="20"/>
        <v>53</v>
      </c>
      <c r="B57" s="4">
        <f t="shared" si="21"/>
        <v>93</v>
      </c>
      <c r="C57" s="4"/>
      <c r="D57" s="4">
        <f t="shared" si="22"/>
        <v>0</v>
      </c>
      <c r="E57" s="48">
        <f t="shared" si="3"/>
        <v>1985463.1886806714</v>
      </c>
      <c r="F57" s="48">
        <f t="shared" si="4"/>
        <v>2016200</v>
      </c>
      <c r="G57" s="48">
        <f t="shared" si="5"/>
        <v>2016200</v>
      </c>
      <c r="H57" s="48">
        <f t="shared" si="6"/>
        <v>0</v>
      </c>
      <c r="I57" s="48">
        <f t="shared" si="7"/>
        <v>2016200</v>
      </c>
      <c r="J57" s="4">
        <f t="shared" si="18"/>
        <v>2016200</v>
      </c>
      <c r="K57" s="8">
        <f>IF(B57="","",IF(O56&lt;=SUM($C$5:C57),"",IF(A57&lt;=jfq,(O57/C57-1)/((A57+1)/2),(O57/SUM($C$5:C57)-1)/(A57-(jfq-1)/2))))</f>
        <v>5.9458823529411765E-2</v>
      </c>
      <c r="L57" s="8">
        <f>IF(AA57="","",IF(A57&lt;=jfq,(AA57-bf*10000)/SUM(C$5:$C57)/(C57/C56),AA57/SUM(C$5:$C57)))</f>
        <v>0.1174</v>
      </c>
      <c r="M57" s="76">
        <f>IF(B57="","",IF(O56&lt;=SUM($C$5:C57),"",IF(C57="",O57/O56-1,(O57/O56)/(C57/C56)-1)))</f>
        <v>2.9987228607918359E-2</v>
      </c>
      <c r="N57" s="5">
        <f t="shared" si="19"/>
        <v>1985463.1886806714</v>
      </c>
      <c r="O57" s="5">
        <f t="shared" si="1"/>
        <v>2016200</v>
      </c>
      <c r="P57" s="5">
        <f>IF(A57="","",IF(B57&lt;=18,MAX(SUM($C$5:C57),O57),IF(A57&lt;=jfq,IF(B57&lt;=41,MAX(SUM($C$5:C57)*1.6,O57),IF(B57&lt;=61,MAX(SUM($C$5:C57)*1.4,O57),MAX(SUM($C$5:C57)*1.2,O57))),IF(B57&lt;=41,MAX(SUM($C$5:C57)*1.6,O57,N57),IF(B57&lt;=61,MAX(SUM($C$5:C57)*1.4,O57,N57),MAX(SUM($C$5:C57)*1.2,O57,N57))))))</f>
        <v>2016200</v>
      </c>
      <c r="Q57" s="5">
        <f>IF(A57="","",IF(A57&lt;=jfq,IF(B57&lt;=18,MAX(SUM($C$5:C57),O57),IF(B57&lt;=41,MAX(SUM($C$5:C57)*1.6,O57),IF(B57&lt;=61,MAX(SUM($C$5:C57)*1.4,O57),MAX(SUM($C$5:C57)*1.2,O57)))),IF(B57&lt;=18,MAX(SUM($C$5:C57),O57,N57),IF(B57&lt;=41,MAX(SUM($C$5:C57)*1.6,O57,N57),IF(B57&lt;=61,MAX(SUM($C$5:C57)*1.4,O57,N57),MAX(SUM($C$5:C57)*1.2,O57,N57))))))</f>
        <v>2016200</v>
      </c>
      <c r="R57" s="5">
        <f t="shared" si="8"/>
        <v>0</v>
      </c>
      <c r="S57" s="5">
        <f t="shared" si="9"/>
        <v>2016200</v>
      </c>
      <c r="T57" s="5">
        <f t="shared" si="10"/>
        <v>2016200</v>
      </c>
      <c r="U57" s="5">
        <f>IF(A57="","",SUM($C$5:C57)*T57/O57)</f>
        <v>500000</v>
      </c>
      <c r="V57" s="5">
        <f t="shared" si="11"/>
        <v>1985463.1886806714</v>
      </c>
      <c r="W57" s="5">
        <f t="shared" si="12"/>
        <v>2016200</v>
      </c>
      <c r="X57" s="5">
        <f t="shared" si="13"/>
        <v>2016200</v>
      </c>
      <c r="Y57" s="5">
        <f t="shared" si="14"/>
        <v>0</v>
      </c>
      <c r="Z57" s="5">
        <f t="shared" si="15"/>
        <v>2016200</v>
      </c>
      <c r="AA57" s="5">
        <f>IF(A57=1,"",IF(A57="","",IF(O56&gt;=SUM($C$4:C56),O57-O56,"")))</f>
        <v>58700</v>
      </c>
      <c r="AB57" s="1">
        <f>IFERROR(IF(A57&lt;jfq,IF((U56/SUM($C$5:C56))-(U57/SUM($C$5:C57))&gt;0.2,1,0),IF((U56-U57)/SUM($C$5:C57)&gt;0.2,1,0)),0)</f>
        <v>0</v>
      </c>
      <c r="AC57" s="1">
        <f t="shared" si="16"/>
        <v>0</v>
      </c>
      <c r="AD57" s="1">
        <f t="shared" si="17"/>
        <v>403240</v>
      </c>
      <c r="AE57" s="1">
        <f>IFERROR(MAX(MIN((1-400/SUM($C$5:C57)-(1-U56/SUM($C$5:C56)))*O57,O57*0.2),0),"")</f>
        <v>403240</v>
      </c>
    </row>
    <row r="58" spans="1:31">
      <c r="A58" s="4">
        <f t="shared" si="20"/>
        <v>54</v>
      </c>
      <c r="B58" s="4">
        <f t="shared" si="21"/>
        <v>94</v>
      </c>
      <c r="C58" s="4"/>
      <c r="D58" s="4">
        <f t="shared" si="22"/>
        <v>0</v>
      </c>
      <c r="E58" s="48">
        <f t="shared" si="3"/>
        <v>2045027.0843410916</v>
      </c>
      <c r="F58" s="48">
        <f t="shared" si="4"/>
        <v>2076600</v>
      </c>
      <c r="G58" s="48">
        <f t="shared" si="5"/>
        <v>2076600</v>
      </c>
      <c r="H58" s="48">
        <f t="shared" si="6"/>
        <v>0</v>
      </c>
      <c r="I58" s="48">
        <f t="shared" si="7"/>
        <v>2076600</v>
      </c>
      <c r="J58" s="4">
        <f t="shared" si="18"/>
        <v>2076600</v>
      </c>
      <c r="K58" s="8">
        <f>IF(B58="","",IF(O57&lt;=SUM($C$5:C58),"",IF(A58&lt;=jfq,(O58/C58-1)/((A58+1)/2),(O58/SUM($C$5:C58)-1)/(A58-(jfq-1)/2))))</f>
        <v>6.0638461538461537E-2</v>
      </c>
      <c r="L58" s="8">
        <f>IF(AA58="","",IF(A58&lt;=jfq,(AA58-bf*10000)/SUM(C$5:$C58)/(C58/C57),AA58/SUM(C$5:$C58)))</f>
        <v>0.1208</v>
      </c>
      <c r="M58" s="76">
        <f>IF(B58="","",IF(O57&lt;=SUM($C$5:C58),"",IF(C58="",O58/O57-1,(O58/O57)/(C58/C57)-1)))</f>
        <v>2.9957345501438359E-2</v>
      </c>
      <c r="N58" s="5">
        <f t="shared" si="19"/>
        <v>2045027.0843410916</v>
      </c>
      <c r="O58" s="5">
        <f t="shared" si="1"/>
        <v>2076600</v>
      </c>
      <c r="P58" s="5">
        <f>IF(A58="","",IF(B58&lt;=18,MAX(SUM($C$5:C58),O58),IF(A58&lt;=jfq,IF(B58&lt;=41,MAX(SUM($C$5:C58)*1.6,O58),IF(B58&lt;=61,MAX(SUM($C$5:C58)*1.4,O58),MAX(SUM($C$5:C58)*1.2,O58))),IF(B58&lt;=41,MAX(SUM($C$5:C58)*1.6,O58,N58),IF(B58&lt;=61,MAX(SUM($C$5:C58)*1.4,O58,N58),MAX(SUM($C$5:C58)*1.2,O58,N58))))))</f>
        <v>2076600</v>
      </c>
      <c r="Q58" s="5">
        <f>IF(A58="","",IF(A58&lt;=jfq,IF(B58&lt;=18,MAX(SUM($C$5:C58),O58),IF(B58&lt;=41,MAX(SUM($C$5:C58)*1.6,O58),IF(B58&lt;=61,MAX(SUM($C$5:C58)*1.4,O58),MAX(SUM($C$5:C58)*1.2,O58)))),IF(B58&lt;=18,MAX(SUM($C$5:C58),O58,N58),IF(B58&lt;=41,MAX(SUM($C$5:C58)*1.6,O58,N58),IF(B58&lt;=61,MAX(SUM($C$5:C58)*1.4,O58,N58),MAX(SUM($C$5:C58)*1.2,O58,N58))))))</f>
        <v>2076600</v>
      </c>
      <c r="R58" s="5">
        <f t="shared" si="8"/>
        <v>0</v>
      </c>
      <c r="S58" s="5">
        <f t="shared" si="9"/>
        <v>2076600</v>
      </c>
      <c r="T58" s="5">
        <f t="shared" si="10"/>
        <v>2076600</v>
      </c>
      <c r="U58" s="5">
        <f>IF(A58="","",SUM($C$5:C58)*T58/O58)</f>
        <v>500000</v>
      </c>
      <c r="V58" s="5">
        <f t="shared" si="11"/>
        <v>2045027.0843410916</v>
      </c>
      <c r="W58" s="5">
        <f t="shared" si="12"/>
        <v>2076600</v>
      </c>
      <c r="X58" s="5">
        <f t="shared" si="13"/>
        <v>2076600</v>
      </c>
      <c r="Y58" s="5">
        <f t="shared" si="14"/>
        <v>0</v>
      </c>
      <c r="Z58" s="5">
        <f t="shared" si="15"/>
        <v>2076600</v>
      </c>
      <c r="AA58" s="5">
        <f>IF(A58=1,"",IF(A58="","",IF(O57&gt;=SUM($C$4:C57),O58-O57,"")))</f>
        <v>60400</v>
      </c>
      <c r="AB58" s="1">
        <f>IFERROR(IF(A58&lt;jfq,IF((U57/SUM($C$5:C57))-(U58/SUM($C$5:C58))&gt;0.2,1,0),IF((U57-U58)/SUM($C$5:C58)&gt;0.2,1,0)),0)</f>
        <v>0</v>
      </c>
      <c r="AC58" s="1">
        <f t="shared" si="16"/>
        <v>0</v>
      </c>
      <c r="AD58" s="1">
        <f t="shared" si="17"/>
        <v>415320</v>
      </c>
      <c r="AE58" s="1">
        <f>IFERROR(MAX(MIN((1-400/SUM($C$5:C58)-(1-U57/SUM($C$5:C57)))*O58,O58*0.2),0),"")</f>
        <v>415320</v>
      </c>
    </row>
    <row r="59" spans="1:31">
      <c r="A59" s="4">
        <f t="shared" si="20"/>
        <v>55</v>
      </c>
      <c r="B59" s="4">
        <f t="shared" si="21"/>
        <v>95</v>
      </c>
      <c r="C59" s="4"/>
      <c r="D59" s="4">
        <f t="shared" si="22"/>
        <v>0</v>
      </c>
      <c r="E59" s="48">
        <f t="shared" si="3"/>
        <v>2106377.8968713242</v>
      </c>
      <c r="F59" s="48">
        <f t="shared" si="4"/>
        <v>2138900</v>
      </c>
      <c r="G59" s="48">
        <f t="shared" si="5"/>
        <v>2138900</v>
      </c>
      <c r="H59" s="48">
        <f t="shared" si="6"/>
        <v>0</v>
      </c>
      <c r="I59" s="48">
        <f t="shared" si="7"/>
        <v>2138900</v>
      </c>
      <c r="J59" s="4">
        <f t="shared" si="18"/>
        <v>2138900</v>
      </c>
      <c r="K59" s="8">
        <f>IF(B59="","",IF(O58&lt;=SUM($C$5:C59),"",IF(A59&lt;=jfq,(O59/C59-1)/((A59+1)/2),(O59/SUM($C$5:C59)-1)/(A59-(jfq-1)/2))))</f>
        <v>6.1845283018867922E-2</v>
      </c>
      <c r="L59" s="8">
        <f>IF(AA59="","",IF(A59&lt;=jfq,(AA59-bf*10000)/SUM(C$5:$C59)/(C59/C58),AA59/SUM(C$5:$C59)))</f>
        <v>0.1246</v>
      </c>
      <c r="M59" s="76">
        <f>IF(B59="","",IF(O58&lt;=SUM($C$5:C59),"",IF(C59="",O59/O58-1,(O59/O58)/(C59/C58)-1)))</f>
        <v>3.0000963112780443E-2</v>
      </c>
      <c r="N59" s="5">
        <f t="shared" si="19"/>
        <v>2106377.8968713242</v>
      </c>
      <c r="O59" s="5">
        <f t="shared" si="1"/>
        <v>2138900</v>
      </c>
      <c r="P59" s="5">
        <f>IF(A59="","",IF(B59&lt;=18,MAX(SUM($C$5:C59),O59),IF(A59&lt;=jfq,IF(B59&lt;=41,MAX(SUM($C$5:C59)*1.6,O59),IF(B59&lt;=61,MAX(SUM($C$5:C59)*1.4,O59),MAX(SUM($C$5:C59)*1.2,O59))),IF(B59&lt;=41,MAX(SUM($C$5:C59)*1.6,O59,N59),IF(B59&lt;=61,MAX(SUM($C$5:C59)*1.4,O59,N59),MAX(SUM($C$5:C59)*1.2,O59,N59))))))</f>
        <v>2138900</v>
      </c>
      <c r="Q59" s="5">
        <f>IF(A59="","",IF(A59&lt;=jfq,IF(B59&lt;=18,MAX(SUM($C$5:C59),O59),IF(B59&lt;=41,MAX(SUM($C$5:C59)*1.6,O59),IF(B59&lt;=61,MAX(SUM($C$5:C59)*1.4,O59),MAX(SUM($C$5:C59)*1.2,O59)))),IF(B59&lt;=18,MAX(SUM($C$5:C59),O59,N59),IF(B59&lt;=41,MAX(SUM($C$5:C59)*1.6,O59,N59),IF(B59&lt;=61,MAX(SUM($C$5:C59)*1.4,O59,N59),MAX(SUM($C$5:C59)*1.2,O59,N59))))))</f>
        <v>2138900</v>
      </c>
      <c r="R59" s="5">
        <f t="shared" si="8"/>
        <v>0</v>
      </c>
      <c r="S59" s="5">
        <f t="shared" si="9"/>
        <v>2138900</v>
      </c>
      <c r="T59" s="5">
        <f t="shared" si="10"/>
        <v>2138900</v>
      </c>
      <c r="U59" s="5">
        <f>IF(A59="","",SUM($C$5:C59)*T59/O59)</f>
        <v>500000</v>
      </c>
      <c r="V59" s="5">
        <f t="shared" si="11"/>
        <v>2106377.8968713242</v>
      </c>
      <c r="W59" s="5">
        <f t="shared" si="12"/>
        <v>2138900</v>
      </c>
      <c r="X59" s="5">
        <f t="shared" si="13"/>
        <v>2138900</v>
      </c>
      <c r="Y59" s="5">
        <f t="shared" si="14"/>
        <v>0</v>
      </c>
      <c r="Z59" s="5">
        <f t="shared" si="15"/>
        <v>2138900</v>
      </c>
      <c r="AA59" s="5">
        <f>IF(A59=1,"",IF(A59="","",IF(O58&gt;=SUM($C$4:C58),O59-O58,"")))</f>
        <v>62300</v>
      </c>
      <c r="AB59" s="1">
        <f>IFERROR(IF(A59&lt;jfq,IF((U58/SUM($C$5:C58))-(U59/SUM($C$5:C59))&gt;0.2,1,0),IF((U58-U59)/SUM($C$5:C59)&gt;0.2,1,0)),0)</f>
        <v>0</v>
      </c>
      <c r="AC59" s="1">
        <f t="shared" si="16"/>
        <v>0</v>
      </c>
      <c r="AD59" s="1">
        <f t="shared" si="17"/>
        <v>427780</v>
      </c>
      <c r="AE59" s="1">
        <f>IFERROR(MAX(MIN((1-400/SUM($C$5:C59)-(1-U58/SUM($C$5:C58)))*O59,O59*0.2),0),"")</f>
        <v>427780</v>
      </c>
    </row>
    <row r="60" spans="1:31">
      <c r="A60" s="4">
        <f t="shared" si="20"/>
        <v>56</v>
      </c>
      <c r="B60" s="4">
        <f t="shared" si="21"/>
        <v>96</v>
      </c>
      <c r="C60" s="4"/>
      <c r="D60" s="4">
        <f t="shared" si="22"/>
        <v>0</v>
      </c>
      <c r="E60" s="48">
        <f t="shared" si="3"/>
        <v>2169569.2337774639</v>
      </c>
      <c r="F60" s="48">
        <f t="shared" si="4"/>
        <v>2203000</v>
      </c>
      <c r="G60" s="48">
        <f t="shared" si="5"/>
        <v>2203000</v>
      </c>
      <c r="H60" s="48">
        <f t="shared" si="6"/>
        <v>0</v>
      </c>
      <c r="I60" s="48">
        <f t="shared" si="7"/>
        <v>2203000</v>
      </c>
      <c r="J60" s="4">
        <f t="shared" si="18"/>
        <v>2203000</v>
      </c>
      <c r="K60" s="8">
        <f>IF(B60="","",IF(O59&lt;=SUM($C$5:C60),"",IF(A60&lt;=jfq,(O60/C60-1)/((A60+1)/2),(O60/SUM($C$5:C60)-1)/(A60-(jfq-1)/2))))</f>
        <v>6.3074074074074074E-2</v>
      </c>
      <c r="L60" s="8">
        <f>IF(AA60="","",IF(A60&lt;=jfq,(AA60-bf*10000)/SUM(C$5:$C60)/(C60/C59),AA60/SUM(C$5:$C60)))</f>
        <v>0.12820000000000001</v>
      </c>
      <c r="M60" s="76">
        <f>IF(B60="","",IF(O59&lt;=SUM($C$5:C60),"",IF(C60="",O60/O59-1,(O60/O59)/(C60/C59)-1)))</f>
        <v>2.9968675487400009E-2</v>
      </c>
      <c r="N60" s="5">
        <f t="shared" si="19"/>
        <v>2169569.2337774639</v>
      </c>
      <c r="O60" s="5">
        <f t="shared" si="1"/>
        <v>2203000</v>
      </c>
      <c r="P60" s="5">
        <f>IF(A60="","",IF(B60&lt;=18,MAX(SUM($C$5:C60),O60),IF(A60&lt;=jfq,IF(B60&lt;=41,MAX(SUM($C$5:C60)*1.6,O60),IF(B60&lt;=61,MAX(SUM($C$5:C60)*1.4,O60),MAX(SUM($C$5:C60)*1.2,O60))),IF(B60&lt;=41,MAX(SUM($C$5:C60)*1.6,O60,N60),IF(B60&lt;=61,MAX(SUM($C$5:C60)*1.4,O60,N60),MAX(SUM($C$5:C60)*1.2,O60,N60))))))</f>
        <v>2203000</v>
      </c>
      <c r="Q60" s="5">
        <f>IF(A60="","",IF(A60&lt;=jfq,IF(B60&lt;=18,MAX(SUM($C$5:C60),O60),IF(B60&lt;=41,MAX(SUM($C$5:C60)*1.6,O60),IF(B60&lt;=61,MAX(SUM($C$5:C60)*1.4,O60),MAX(SUM($C$5:C60)*1.2,O60)))),IF(B60&lt;=18,MAX(SUM($C$5:C60),O60,N60),IF(B60&lt;=41,MAX(SUM($C$5:C60)*1.6,O60,N60),IF(B60&lt;=61,MAX(SUM($C$5:C60)*1.4,O60,N60),MAX(SUM($C$5:C60)*1.2,O60,N60))))))</f>
        <v>2203000</v>
      </c>
      <c r="R60" s="5">
        <f t="shared" si="8"/>
        <v>0</v>
      </c>
      <c r="S60" s="5">
        <f t="shared" si="9"/>
        <v>2203000</v>
      </c>
      <c r="T60" s="5">
        <f t="shared" si="10"/>
        <v>2203000</v>
      </c>
      <c r="U60" s="5">
        <f>IF(A60="","",SUM($C$5:C60)*T60/O60)</f>
        <v>500000</v>
      </c>
      <c r="V60" s="5">
        <f t="shared" si="11"/>
        <v>2169569.2337774639</v>
      </c>
      <c r="W60" s="5">
        <f t="shared" si="12"/>
        <v>2203000</v>
      </c>
      <c r="X60" s="5">
        <f t="shared" si="13"/>
        <v>2203000</v>
      </c>
      <c r="Y60" s="5">
        <f t="shared" si="14"/>
        <v>0</v>
      </c>
      <c r="Z60" s="5">
        <f t="shared" si="15"/>
        <v>2203000</v>
      </c>
      <c r="AA60" s="5">
        <f>IF(A60=1,"",IF(A60="","",IF(O59&gt;=SUM($C$4:C59),O60-O59,"")))</f>
        <v>64100</v>
      </c>
      <c r="AB60" s="1">
        <f>IFERROR(IF(A60&lt;jfq,IF((U59/SUM($C$5:C59))-(U60/SUM($C$5:C60))&gt;0.2,1,0),IF((U59-U60)/SUM($C$5:C60)&gt;0.2,1,0)),0)</f>
        <v>0</v>
      </c>
      <c r="AC60" s="1">
        <f t="shared" si="16"/>
        <v>0</v>
      </c>
      <c r="AD60" s="1">
        <f t="shared" si="17"/>
        <v>440600</v>
      </c>
      <c r="AE60" s="1">
        <f>IFERROR(MAX(MIN((1-400/SUM($C$5:C60)-(1-U59/SUM($C$5:C59)))*O60,O60*0.2),0),"")</f>
        <v>440600</v>
      </c>
    </row>
    <row r="61" spans="1:31">
      <c r="A61" s="4">
        <f t="shared" si="20"/>
        <v>57</v>
      </c>
      <c r="B61" s="4">
        <f t="shared" si="21"/>
        <v>97</v>
      </c>
      <c r="C61" s="4"/>
      <c r="D61" s="4">
        <f t="shared" si="22"/>
        <v>0</v>
      </c>
      <c r="E61" s="48">
        <f t="shared" si="3"/>
        <v>2234656.3107907879</v>
      </c>
      <c r="F61" s="48">
        <f t="shared" si="4"/>
        <v>2269000</v>
      </c>
      <c r="G61" s="48">
        <f t="shared" si="5"/>
        <v>2269000</v>
      </c>
      <c r="H61" s="48">
        <f t="shared" si="6"/>
        <v>0</v>
      </c>
      <c r="I61" s="48">
        <f t="shared" si="7"/>
        <v>2269000</v>
      </c>
      <c r="J61" s="4">
        <f t="shared" si="18"/>
        <v>2269000</v>
      </c>
      <c r="K61" s="8">
        <f>IF(B61="","",IF(O60&lt;=SUM($C$5:C61),"",IF(A61&lt;=jfq,(O61/C61-1)/((A61+1)/2),(O61/SUM($C$5:C61)-1)/(A61-(jfq-1)/2))))</f>
        <v>6.4327272727272733E-2</v>
      </c>
      <c r="L61" s="8">
        <f>IF(AA61="","",IF(A61&lt;=jfq,(AA61-bf*10000)/SUM(C$5:$C61)/(C61/C60),AA61/SUM(C$5:$C61)))</f>
        <v>0.13200000000000001</v>
      </c>
      <c r="M61" s="76">
        <f>IF(B61="","",IF(O60&lt;=SUM($C$5:C61),"",IF(C61="",O61/O60-1,(O61/O60)/(C61/C60)-1)))</f>
        <v>2.9959146618247834E-2</v>
      </c>
      <c r="N61" s="5">
        <f t="shared" si="19"/>
        <v>2234656.3107907879</v>
      </c>
      <c r="O61" s="5">
        <f t="shared" si="1"/>
        <v>2269000</v>
      </c>
      <c r="P61" s="5">
        <f>IF(A61="","",IF(B61&lt;=18,MAX(SUM($C$5:C61),O61),IF(A61&lt;=jfq,IF(B61&lt;=41,MAX(SUM($C$5:C61)*1.6,O61),IF(B61&lt;=61,MAX(SUM($C$5:C61)*1.4,O61),MAX(SUM($C$5:C61)*1.2,O61))),IF(B61&lt;=41,MAX(SUM($C$5:C61)*1.6,O61,N61),IF(B61&lt;=61,MAX(SUM($C$5:C61)*1.4,O61,N61),MAX(SUM($C$5:C61)*1.2,O61,N61))))))</f>
        <v>2269000</v>
      </c>
      <c r="Q61" s="5">
        <f>IF(A61="","",IF(A61&lt;=jfq,IF(B61&lt;=18,MAX(SUM($C$5:C61),O61),IF(B61&lt;=41,MAX(SUM($C$5:C61)*1.6,O61),IF(B61&lt;=61,MAX(SUM($C$5:C61)*1.4,O61),MAX(SUM($C$5:C61)*1.2,O61)))),IF(B61&lt;=18,MAX(SUM($C$5:C61),O61,N61),IF(B61&lt;=41,MAX(SUM($C$5:C61)*1.6,O61,N61),IF(B61&lt;=61,MAX(SUM($C$5:C61)*1.4,O61,N61),MAX(SUM($C$5:C61)*1.2,O61,N61))))))</f>
        <v>2269000</v>
      </c>
      <c r="R61" s="5">
        <f t="shared" si="8"/>
        <v>0</v>
      </c>
      <c r="S61" s="5">
        <f t="shared" si="9"/>
        <v>2269000</v>
      </c>
      <c r="T61" s="5">
        <f t="shared" si="10"/>
        <v>2269000</v>
      </c>
      <c r="U61" s="5">
        <f>IF(A61="","",SUM($C$5:C61)*T61/O61)</f>
        <v>500000</v>
      </c>
      <c r="V61" s="5">
        <f t="shared" si="11"/>
        <v>2234656.3107907879</v>
      </c>
      <c r="W61" s="5">
        <f t="shared" si="12"/>
        <v>2269000</v>
      </c>
      <c r="X61" s="5">
        <f t="shared" si="13"/>
        <v>2269000</v>
      </c>
      <c r="Y61" s="5">
        <f t="shared" si="14"/>
        <v>0</v>
      </c>
      <c r="Z61" s="5">
        <f t="shared" si="15"/>
        <v>2269000</v>
      </c>
      <c r="AA61" s="5">
        <f>IF(A61=1,"",IF(A61="","",IF(O60&gt;=SUM($C$4:C60),O61-O60,"")))</f>
        <v>66000</v>
      </c>
      <c r="AB61" s="1">
        <f>IFERROR(IF(A61&lt;jfq,IF((U60/SUM($C$5:C60))-(U61/SUM($C$5:C61))&gt;0.2,1,0),IF((U60-U61)/SUM($C$5:C61)&gt;0.2,1,0)),0)</f>
        <v>0</v>
      </c>
      <c r="AC61" s="1">
        <f t="shared" si="16"/>
        <v>0</v>
      </c>
      <c r="AD61" s="1">
        <f t="shared" si="17"/>
        <v>453800</v>
      </c>
      <c r="AE61" s="1">
        <f>IFERROR(MAX(MIN((1-400/SUM($C$5:C61)-(1-U60/SUM($C$5:C60)))*O61,O61*0.2),0),"")</f>
        <v>453800</v>
      </c>
    </row>
    <row r="62" spans="1:31">
      <c r="A62" s="4">
        <f t="shared" si="20"/>
        <v>58</v>
      </c>
      <c r="B62" s="4">
        <f t="shared" si="21"/>
        <v>98</v>
      </c>
      <c r="C62" s="4"/>
      <c r="D62" s="4">
        <f t="shared" si="22"/>
        <v>0</v>
      </c>
      <c r="E62" s="48">
        <f t="shared" si="3"/>
        <v>2301696.0001145117</v>
      </c>
      <c r="F62" s="48">
        <f t="shared" si="4"/>
        <v>2337000</v>
      </c>
      <c r="G62" s="48">
        <f t="shared" si="5"/>
        <v>2337000</v>
      </c>
      <c r="H62" s="48">
        <f t="shared" si="6"/>
        <v>0</v>
      </c>
      <c r="I62" s="48">
        <f t="shared" si="7"/>
        <v>2337000</v>
      </c>
      <c r="J62" s="4">
        <f t="shared" si="18"/>
        <v>2337000</v>
      </c>
      <c r="K62" s="8">
        <f>IF(B62="","",IF(O61&lt;=SUM($C$5:C62),"",IF(A62&lt;=jfq,(O62/C62-1)/((A62+1)/2),(O62/SUM($C$5:C62)-1)/(A62-(jfq-1)/2))))</f>
        <v>6.5607142857142864E-2</v>
      </c>
      <c r="L62" s="8">
        <f>IF(AA62="","",IF(A62&lt;=jfq,(AA62-bf*10000)/SUM(C$5:$C62)/(C62/C61),AA62/SUM(C$5:$C62)))</f>
        <v>0.13600000000000001</v>
      </c>
      <c r="M62" s="76">
        <f>IF(B62="","",IF(O61&lt;=SUM($C$5:C62),"",IF(C62="",O62/O61-1,(O62/O61)/(C62/C61)-1)))</f>
        <v>2.9969149405024265E-2</v>
      </c>
      <c r="N62" s="5">
        <f t="shared" si="19"/>
        <v>2301696.0001145117</v>
      </c>
      <c r="O62" s="5">
        <f t="shared" si="1"/>
        <v>2337000</v>
      </c>
      <c r="P62" s="5">
        <f>IF(A62="","",IF(B62&lt;=18,MAX(SUM($C$5:C62),O62),IF(A62&lt;=jfq,IF(B62&lt;=41,MAX(SUM($C$5:C62)*1.6,O62),IF(B62&lt;=61,MAX(SUM($C$5:C62)*1.4,O62),MAX(SUM($C$5:C62)*1.2,O62))),IF(B62&lt;=41,MAX(SUM($C$5:C62)*1.6,O62,N62),IF(B62&lt;=61,MAX(SUM($C$5:C62)*1.4,O62,N62),MAX(SUM($C$5:C62)*1.2,O62,N62))))))</f>
        <v>2337000</v>
      </c>
      <c r="Q62" s="5">
        <f>IF(A62="","",IF(A62&lt;=jfq,IF(B62&lt;=18,MAX(SUM($C$5:C62),O62),IF(B62&lt;=41,MAX(SUM($C$5:C62)*1.6,O62),IF(B62&lt;=61,MAX(SUM($C$5:C62)*1.4,O62),MAX(SUM($C$5:C62)*1.2,O62)))),IF(B62&lt;=18,MAX(SUM($C$5:C62),O62,N62),IF(B62&lt;=41,MAX(SUM($C$5:C62)*1.6,O62,N62),IF(B62&lt;=61,MAX(SUM($C$5:C62)*1.4,O62,N62),MAX(SUM($C$5:C62)*1.2,O62,N62))))))</f>
        <v>2337000</v>
      </c>
      <c r="R62" s="5">
        <f t="shared" si="8"/>
        <v>0</v>
      </c>
      <c r="S62" s="5">
        <f t="shared" si="9"/>
        <v>2337000</v>
      </c>
      <c r="T62" s="5">
        <f t="shared" si="10"/>
        <v>2337000</v>
      </c>
      <c r="U62" s="5">
        <f>IF(A62="","",SUM($C$5:C62)*T62/O62)</f>
        <v>500000</v>
      </c>
      <c r="V62" s="5">
        <f t="shared" si="11"/>
        <v>2301696.0001145117</v>
      </c>
      <c r="W62" s="5">
        <f t="shared" si="12"/>
        <v>2337000</v>
      </c>
      <c r="X62" s="5">
        <f t="shared" si="13"/>
        <v>2337000</v>
      </c>
      <c r="Y62" s="5">
        <f t="shared" si="14"/>
        <v>0</v>
      </c>
      <c r="Z62" s="5">
        <f t="shared" si="15"/>
        <v>2337000</v>
      </c>
      <c r="AA62" s="5">
        <f>IF(A62=1,"",IF(A62="","",IF(O61&gt;=SUM($C$4:C61),O62-O61,"")))</f>
        <v>68000</v>
      </c>
      <c r="AB62" s="1">
        <f>IFERROR(IF(A62&lt;jfq,IF((U61/SUM($C$5:C61))-(U62/SUM($C$5:C62))&gt;0.2,1,0),IF((U61-U62)/SUM($C$5:C62)&gt;0.2,1,0)),0)</f>
        <v>0</v>
      </c>
      <c r="AC62" s="1">
        <f t="shared" si="16"/>
        <v>0</v>
      </c>
      <c r="AD62" s="1">
        <f t="shared" si="17"/>
        <v>467400</v>
      </c>
      <c r="AE62" s="1">
        <f>IFERROR(MAX(MIN((1-400/SUM($C$5:C62)-(1-U61/SUM($C$5:C61)))*O62,O62*0.2),0),"")</f>
        <v>467400</v>
      </c>
    </row>
    <row r="63" spans="1:31">
      <c r="A63" s="4">
        <f t="shared" si="20"/>
        <v>59</v>
      </c>
      <c r="B63" s="4">
        <f t="shared" si="21"/>
        <v>99</v>
      </c>
      <c r="C63" s="4"/>
      <c r="D63" s="4">
        <f t="shared" si="22"/>
        <v>0</v>
      </c>
      <c r="E63" s="48">
        <f t="shared" si="3"/>
        <v>2370746.8801179472</v>
      </c>
      <c r="F63" s="48">
        <f t="shared" si="4"/>
        <v>2407000</v>
      </c>
      <c r="G63" s="48">
        <f t="shared" si="5"/>
        <v>2407000</v>
      </c>
      <c r="H63" s="48">
        <f t="shared" si="6"/>
        <v>0</v>
      </c>
      <c r="I63" s="48">
        <f t="shared" si="7"/>
        <v>2407000</v>
      </c>
      <c r="J63" s="4">
        <f t="shared" si="18"/>
        <v>2407000</v>
      </c>
      <c r="K63" s="8">
        <f>IF(B63="","",IF(O62&lt;=SUM($C$5:C63),"",IF(A63&lt;=jfq,(O63/C63-1)/((A63+1)/2),(O63/SUM($C$5:C63)-1)/(A63-(jfq-1)/2))))</f>
        <v>6.6912280701754381E-2</v>
      </c>
      <c r="L63" s="8">
        <f>IF(AA63="","",IF(A63&lt;=jfq,(AA63-bf*10000)/SUM(C$5:$C63)/(C63/C62),AA63/SUM(C$5:$C63)))</f>
        <v>0.14000000000000001</v>
      </c>
      <c r="M63" s="76">
        <f>IF(B63="","",IF(O62&lt;=SUM($C$5:C63),"",IF(C63="",O63/O62-1,(O63/O62)/(C63/C62)-1)))</f>
        <v>2.9952931108258474E-2</v>
      </c>
      <c r="N63" s="5">
        <f t="shared" si="19"/>
        <v>2370746.8801179472</v>
      </c>
      <c r="O63" s="5">
        <f t="shared" si="1"/>
        <v>2407000</v>
      </c>
      <c r="P63" s="5">
        <f>IF(A63="","",IF(B63&lt;=18,MAX(SUM($C$5:C63),O63),IF(A63&lt;=jfq,IF(B63&lt;=41,MAX(SUM($C$5:C63)*1.6,O63),IF(B63&lt;=61,MAX(SUM($C$5:C63)*1.4,O63),MAX(SUM($C$5:C63)*1.2,O63))),IF(B63&lt;=41,MAX(SUM($C$5:C63)*1.6,O63,N63),IF(B63&lt;=61,MAX(SUM($C$5:C63)*1.4,O63,N63),MAX(SUM($C$5:C63)*1.2,O63,N63))))))</f>
        <v>2407000</v>
      </c>
      <c r="Q63" s="5">
        <f>IF(A63="","",IF(A63&lt;=jfq,IF(B63&lt;=18,MAX(SUM($C$5:C63),O63),IF(B63&lt;=41,MAX(SUM($C$5:C63)*1.6,O63),IF(B63&lt;=61,MAX(SUM($C$5:C63)*1.4,O63),MAX(SUM($C$5:C63)*1.2,O63)))),IF(B63&lt;=18,MAX(SUM($C$5:C63),O63,N63),IF(B63&lt;=41,MAX(SUM($C$5:C63)*1.6,O63,N63),IF(B63&lt;=61,MAX(SUM($C$5:C63)*1.4,O63,N63),MAX(SUM($C$5:C63)*1.2,O63,N63))))))</f>
        <v>2407000</v>
      </c>
      <c r="R63" s="5">
        <f t="shared" si="8"/>
        <v>0</v>
      </c>
      <c r="S63" s="5">
        <f t="shared" si="9"/>
        <v>2407000</v>
      </c>
      <c r="T63" s="5">
        <f t="shared" si="10"/>
        <v>2407000</v>
      </c>
      <c r="U63" s="5">
        <f>IF(A63="","",SUM($C$5:C63)*T63/O63)</f>
        <v>500000</v>
      </c>
      <c r="V63" s="5">
        <f t="shared" si="11"/>
        <v>2370746.8801179472</v>
      </c>
      <c r="W63" s="5">
        <f t="shared" si="12"/>
        <v>2407000</v>
      </c>
      <c r="X63" s="5">
        <f t="shared" si="13"/>
        <v>2407000</v>
      </c>
      <c r="Y63" s="5">
        <f t="shared" si="14"/>
        <v>0</v>
      </c>
      <c r="Z63" s="5">
        <f t="shared" si="15"/>
        <v>2407000</v>
      </c>
      <c r="AA63" s="5">
        <f>IF(A63=1,"",IF(A63="","",IF(O62&gt;=SUM($C$4:C62),O63-O62,"")))</f>
        <v>70000</v>
      </c>
      <c r="AB63" s="1">
        <f>IFERROR(IF(A63&lt;jfq,IF((U62/SUM($C$5:C62))-(U63/SUM($C$5:C63))&gt;0.2,1,0),IF((U62-U63)/SUM($C$5:C63)&gt;0.2,1,0)),0)</f>
        <v>0</v>
      </c>
      <c r="AC63" s="1">
        <f t="shared" si="16"/>
        <v>0</v>
      </c>
      <c r="AD63" s="1">
        <f t="shared" si="17"/>
        <v>481400</v>
      </c>
      <c r="AE63" s="1">
        <f>IFERROR(MAX(MIN((1-400/SUM($C$5:C63)-(1-U62/SUM($C$5:C62)))*O63,O63*0.2),0),"")</f>
        <v>481400</v>
      </c>
    </row>
    <row r="64" spans="1:31">
      <c r="A64" s="4">
        <f t="shared" si="20"/>
        <v>60</v>
      </c>
      <c r="B64" s="4">
        <f t="shared" si="21"/>
        <v>100</v>
      </c>
      <c r="C64" s="4"/>
      <c r="D64" s="4">
        <f t="shared" si="22"/>
        <v>0</v>
      </c>
      <c r="E64" s="48">
        <f t="shared" si="3"/>
        <v>2441869.2865214855</v>
      </c>
      <c r="F64" s="48">
        <f t="shared" si="4"/>
        <v>2479100</v>
      </c>
      <c r="G64" s="48">
        <f t="shared" si="5"/>
        <v>2479100</v>
      </c>
      <c r="H64" s="48">
        <f t="shared" si="6"/>
        <v>0</v>
      </c>
      <c r="I64" s="48">
        <f t="shared" si="7"/>
        <v>2479100</v>
      </c>
      <c r="J64" s="4">
        <f t="shared" si="18"/>
        <v>2479100</v>
      </c>
      <c r="K64" s="8">
        <f>IF(B64="","",IF(O63&lt;=SUM($C$5:C64),"",IF(A64&lt;=jfq,(O64/C64-1)/((A64+1)/2),(O64/SUM($C$5:C64)-1)/(A64-(jfq-1)/2))))</f>
        <v>6.8244827586206896E-2</v>
      </c>
      <c r="L64" s="8">
        <f>IF(AA64="","",IF(A64&lt;=jfq,(AA64-bf*10000)/SUM(C$5:$C64)/(C64/C63),AA64/SUM(C$5:$C64)))</f>
        <v>0.14419999999999999</v>
      </c>
      <c r="M64" s="76">
        <f>IF(B64="","",IF(O63&lt;=SUM($C$5:C64),"",IF(C64="",O64/O63-1,(O64/O63)/(C64/C63)-1)))</f>
        <v>2.9954299958454556E-2</v>
      </c>
      <c r="N64" s="5">
        <f t="shared" si="19"/>
        <v>2441869.2865214855</v>
      </c>
      <c r="O64" s="5">
        <f t="shared" si="1"/>
        <v>2479100</v>
      </c>
      <c r="P64" s="5">
        <f>IF(A64="","",IF(B64&lt;=18,MAX(SUM($C$5:C64),O64),IF(A64&lt;=jfq,IF(B64&lt;=41,MAX(SUM($C$5:C64)*1.6,O64),IF(B64&lt;=61,MAX(SUM($C$5:C64)*1.4,O64),MAX(SUM($C$5:C64)*1.2,O64))),IF(B64&lt;=41,MAX(SUM($C$5:C64)*1.6,O64,N64),IF(B64&lt;=61,MAX(SUM($C$5:C64)*1.4,O64,N64),MAX(SUM($C$5:C64)*1.2,O64,N64))))))</f>
        <v>2479100</v>
      </c>
      <c r="Q64" s="5">
        <f>IF(A64="","",IF(A64&lt;=jfq,IF(B64&lt;=18,MAX(SUM($C$5:C64),O64),IF(B64&lt;=41,MAX(SUM($C$5:C64)*1.6,O64),IF(B64&lt;=61,MAX(SUM($C$5:C64)*1.4,O64),MAX(SUM($C$5:C64)*1.2,O64)))),IF(B64&lt;=18,MAX(SUM($C$5:C64),O64,N64),IF(B64&lt;=41,MAX(SUM($C$5:C64)*1.6,O64,N64),IF(B64&lt;=61,MAX(SUM($C$5:C64)*1.4,O64,N64),MAX(SUM($C$5:C64)*1.2,O64,N64))))))</f>
        <v>2479100</v>
      </c>
      <c r="R64" s="5">
        <f t="shared" si="8"/>
        <v>0</v>
      </c>
      <c r="S64" s="5">
        <f t="shared" si="9"/>
        <v>2479100</v>
      </c>
      <c r="T64" s="5">
        <f t="shared" si="10"/>
        <v>2479100</v>
      </c>
      <c r="U64" s="5">
        <f>IF(A64="","",SUM($C$5:C64)*T64/O64)</f>
        <v>500000</v>
      </c>
      <c r="V64" s="5">
        <f t="shared" si="11"/>
        <v>2441869.2865214855</v>
      </c>
      <c r="W64" s="5">
        <f t="shared" si="12"/>
        <v>2479100</v>
      </c>
      <c r="X64" s="5">
        <f t="shared" si="13"/>
        <v>2479100</v>
      </c>
      <c r="Y64" s="5">
        <f t="shared" si="14"/>
        <v>0</v>
      </c>
      <c r="Z64" s="5">
        <f t="shared" si="15"/>
        <v>2479100</v>
      </c>
      <c r="AA64" s="5">
        <f>IF(A64=1,"",IF(A64="","",IF(O63&gt;=SUM($C$4:C63),O64-O63,"")))</f>
        <v>72100</v>
      </c>
      <c r="AB64" s="1">
        <f>IFERROR(IF(A64&lt;jfq,IF((U63/SUM($C$5:C63))-(U64/SUM($C$5:C64))&gt;0.2,1,0),IF((U63-U64)/SUM($C$5:C64)&gt;0.2,1,0)),0)</f>
        <v>0</v>
      </c>
      <c r="AC64" s="1">
        <f t="shared" si="16"/>
        <v>0</v>
      </c>
      <c r="AD64" s="1">
        <f t="shared" si="17"/>
        <v>495820</v>
      </c>
      <c r="AE64" s="1">
        <f>IFERROR(MAX(MIN((1-400/SUM($C$5:C64)-(1-U63/SUM($C$5:C63)))*O64,O64*0.2),0),"")</f>
        <v>495820</v>
      </c>
    </row>
    <row r="65" spans="1:31">
      <c r="A65" s="4">
        <f t="shared" si="20"/>
        <v>61</v>
      </c>
      <c r="B65" s="4">
        <f t="shared" si="21"/>
        <v>101</v>
      </c>
      <c r="C65" s="4"/>
      <c r="D65" s="4">
        <f t="shared" si="22"/>
        <v>0</v>
      </c>
      <c r="E65" s="48">
        <f t="shared" si="3"/>
        <v>2515125.3651171303</v>
      </c>
      <c r="F65" s="48">
        <f t="shared" si="4"/>
        <v>2553400</v>
      </c>
      <c r="G65" s="48">
        <f t="shared" si="5"/>
        <v>2553400</v>
      </c>
      <c r="H65" s="48">
        <f t="shared" si="6"/>
        <v>0</v>
      </c>
      <c r="I65" s="48">
        <f t="shared" si="7"/>
        <v>2553400</v>
      </c>
      <c r="J65" s="4">
        <f t="shared" si="18"/>
        <v>2553400</v>
      </c>
      <c r="K65" s="8">
        <f>IF(B65="","",IF(O64&lt;=SUM($C$5:C65),"",IF(A65&lt;=jfq,(O65/C65-1)/((A65+1)/2),(O65/SUM($C$5:C65)-1)/(A65-(jfq-1)/2))))</f>
        <v>6.9606779661016943E-2</v>
      </c>
      <c r="L65" s="8">
        <f>IF(AA65="","",IF(A65&lt;=jfq,(AA65-bf*10000)/SUM(C$5:$C65)/(C65/C64),AA65/SUM(C$5:$C65)))</f>
        <v>0.14860000000000001</v>
      </c>
      <c r="M65" s="76">
        <f>IF(B65="","",IF(O64&lt;=SUM($C$5:C65),"",IF(C65="",O65/O64-1,(O65/O64)/(C65/C64)-1)))</f>
        <v>2.9970553830019009E-2</v>
      </c>
      <c r="N65" s="5">
        <f t="shared" si="19"/>
        <v>2515125.3651171303</v>
      </c>
      <c r="O65" s="5">
        <f t="shared" si="1"/>
        <v>2553400</v>
      </c>
      <c r="P65" s="5">
        <f>IF(A65="","",IF(B65&lt;=18,MAX(SUM($C$5:C65),O65),IF(A65&lt;=jfq,IF(B65&lt;=41,MAX(SUM($C$5:C65)*1.6,O65),IF(B65&lt;=61,MAX(SUM($C$5:C65)*1.4,O65),MAX(SUM($C$5:C65)*1.2,O65))),IF(B65&lt;=41,MAX(SUM($C$5:C65)*1.6,O65,N65),IF(B65&lt;=61,MAX(SUM($C$5:C65)*1.4,O65,N65),MAX(SUM($C$5:C65)*1.2,O65,N65))))))</f>
        <v>2553400</v>
      </c>
      <c r="Q65" s="5">
        <f>IF(A65="","",IF(A65&lt;=jfq,IF(B65&lt;=18,MAX(SUM($C$5:C65),O65),IF(B65&lt;=41,MAX(SUM($C$5:C65)*1.6,O65),IF(B65&lt;=61,MAX(SUM($C$5:C65)*1.4,O65),MAX(SUM($C$5:C65)*1.2,O65)))),IF(B65&lt;=18,MAX(SUM($C$5:C65),O65,N65),IF(B65&lt;=41,MAX(SUM($C$5:C65)*1.6,O65,N65),IF(B65&lt;=61,MAX(SUM($C$5:C65)*1.4,O65,N65),MAX(SUM($C$5:C65)*1.2,O65,N65))))))</f>
        <v>2553400</v>
      </c>
      <c r="R65" s="5">
        <f t="shared" si="8"/>
        <v>0</v>
      </c>
      <c r="S65" s="5">
        <f t="shared" si="9"/>
        <v>2553400</v>
      </c>
      <c r="T65" s="5">
        <f t="shared" si="10"/>
        <v>2553400</v>
      </c>
      <c r="U65" s="5">
        <f>IF(A65="","",SUM($C$5:C65)*T65/O65)</f>
        <v>500000</v>
      </c>
      <c r="V65" s="5">
        <f t="shared" si="11"/>
        <v>2515125.3651171303</v>
      </c>
      <c r="W65" s="5">
        <f t="shared" si="12"/>
        <v>2553400</v>
      </c>
      <c r="X65" s="5">
        <f t="shared" si="13"/>
        <v>2553400</v>
      </c>
      <c r="Y65" s="5">
        <f t="shared" si="14"/>
        <v>0</v>
      </c>
      <c r="Z65" s="5">
        <f t="shared" si="15"/>
        <v>2553400</v>
      </c>
      <c r="AA65" s="5">
        <f>IF(A65=1,"",IF(A65="","",IF(O64&gt;=SUM($C$4:C64),O65-O64,"")))</f>
        <v>74300</v>
      </c>
      <c r="AB65" s="1">
        <f>IFERROR(IF(A65&lt;jfq,IF((U64/SUM($C$5:C64))-(U65/SUM($C$5:C65))&gt;0.2,1,0),IF((U64-U65)/SUM($C$5:C65)&gt;0.2,1,0)),0)</f>
        <v>0</v>
      </c>
      <c r="AC65" s="1">
        <f t="shared" si="16"/>
        <v>0</v>
      </c>
      <c r="AD65" s="1">
        <f t="shared" si="17"/>
        <v>510680</v>
      </c>
      <c r="AE65" s="1">
        <f>IFERROR(MAX(MIN((1-400/SUM($C$5:C65)-(1-U64/SUM($C$5:C64)))*O65,O65*0.2),0),"")</f>
        <v>510680</v>
      </c>
    </row>
    <row r="66" spans="1:31">
      <c r="A66" s="4">
        <f t="shared" si="20"/>
        <v>62</v>
      </c>
      <c r="B66" s="4">
        <f t="shared" si="21"/>
        <v>102</v>
      </c>
      <c r="C66" s="4"/>
      <c r="D66" s="4">
        <f t="shared" si="22"/>
        <v>0</v>
      </c>
      <c r="E66" s="48">
        <f t="shared" si="3"/>
        <v>2590579.1260706442</v>
      </c>
      <c r="F66" s="48">
        <f t="shared" si="4"/>
        <v>2629800</v>
      </c>
      <c r="G66" s="48">
        <f t="shared" si="5"/>
        <v>2629800</v>
      </c>
      <c r="H66" s="48">
        <f t="shared" si="6"/>
        <v>0</v>
      </c>
      <c r="I66" s="48">
        <f t="shared" si="7"/>
        <v>2629800</v>
      </c>
      <c r="J66" s="4">
        <f t="shared" si="18"/>
        <v>2629800</v>
      </c>
      <c r="K66" s="8">
        <f>IF(B66="","",IF(O65&lt;=SUM($C$5:C66),"",IF(A66&lt;=jfq,(O66/C66-1)/((A66+1)/2),(O66/SUM($C$5:C66)-1)/(A66-(jfq-1)/2))))</f>
        <v>7.0993333333333325E-2</v>
      </c>
      <c r="L66" s="8">
        <f>IF(AA66="","",IF(A66&lt;=jfq,(AA66-bf*10000)/SUM(C$5:$C66)/(C66/C65),AA66/SUM(C$5:$C66)))</f>
        <v>0.15279999999999999</v>
      </c>
      <c r="M66" s="76">
        <f>IF(B66="","",IF(O65&lt;=SUM($C$5:C66),"",IF(C66="",O66/O65-1,(O66/O65)/(C66/C65)-1)))</f>
        <v>2.9920889794000205E-2</v>
      </c>
      <c r="N66" s="5">
        <f t="shared" si="19"/>
        <v>2590579.1260706442</v>
      </c>
      <c r="O66" s="5">
        <f t="shared" si="1"/>
        <v>2629800</v>
      </c>
      <c r="P66" s="5">
        <f>IF(A66="","",IF(B66&lt;=18,MAX(SUM($C$5:C66),O66),IF(A66&lt;=jfq,IF(B66&lt;=41,MAX(SUM($C$5:C66)*1.6,O66),IF(B66&lt;=61,MAX(SUM($C$5:C66)*1.4,O66),MAX(SUM($C$5:C66)*1.2,O66))),IF(B66&lt;=41,MAX(SUM($C$5:C66)*1.6,O66,N66),IF(B66&lt;=61,MAX(SUM($C$5:C66)*1.4,O66,N66),MAX(SUM($C$5:C66)*1.2,O66,N66))))))</f>
        <v>2629800</v>
      </c>
      <c r="Q66" s="5">
        <f>IF(A66="","",IF(A66&lt;=jfq,IF(B66&lt;=18,MAX(SUM($C$5:C66),O66),IF(B66&lt;=41,MAX(SUM($C$5:C66)*1.6,O66),IF(B66&lt;=61,MAX(SUM($C$5:C66)*1.4,O66),MAX(SUM($C$5:C66)*1.2,O66)))),IF(B66&lt;=18,MAX(SUM($C$5:C66),O66,N66),IF(B66&lt;=41,MAX(SUM($C$5:C66)*1.6,O66,N66),IF(B66&lt;=61,MAX(SUM($C$5:C66)*1.4,O66,N66),MAX(SUM($C$5:C66)*1.2,O66,N66))))))</f>
        <v>2629800</v>
      </c>
      <c r="R66" s="5">
        <f t="shared" si="8"/>
        <v>0</v>
      </c>
      <c r="S66" s="5">
        <f t="shared" si="9"/>
        <v>2629800</v>
      </c>
      <c r="T66" s="5">
        <f t="shared" si="10"/>
        <v>2629800</v>
      </c>
      <c r="U66" s="5">
        <f>IF(A66="","",SUM($C$5:C66)*T66/O66)</f>
        <v>500000</v>
      </c>
      <c r="V66" s="5">
        <f t="shared" si="11"/>
        <v>2590579.1260706442</v>
      </c>
      <c r="W66" s="5">
        <f t="shared" si="12"/>
        <v>2629800</v>
      </c>
      <c r="X66" s="5">
        <f t="shared" si="13"/>
        <v>2629800</v>
      </c>
      <c r="Y66" s="5">
        <f t="shared" si="14"/>
        <v>0</v>
      </c>
      <c r="Z66" s="5">
        <f t="shared" si="15"/>
        <v>2629800</v>
      </c>
      <c r="AA66" s="5">
        <f>IF(A66=1,"",IF(A66="","",IF(O65&gt;=SUM($C$4:C65),O66-O65,"")))</f>
        <v>76400</v>
      </c>
      <c r="AB66" s="1">
        <f>IFERROR(IF(A66&lt;jfq,IF((U65/SUM($C$5:C65))-(U66/SUM($C$5:C66))&gt;0.2,1,0),IF((U65-U66)/SUM($C$5:C66)&gt;0.2,1,0)),0)</f>
        <v>0</v>
      </c>
      <c r="AC66" s="1">
        <f t="shared" si="16"/>
        <v>0</v>
      </c>
      <c r="AD66" s="1">
        <f t="shared" si="17"/>
        <v>525960</v>
      </c>
      <c r="AE66" s="1">
        <f>IFERROR(MAX(MIN((1-400/SUM($C$5:C66)-(1-U65/SUM($C$5:C65)))*O66,O66*0.2),0),"")</f>
        <v>525960</v>
      </c>
    </row>
    <row r="67" spans="1:31">
      <c r="A67" s="4">
        <f t="shared" si="20"/>
        <v>63</v>
      </c>
      <c r="B67" s="4">
        <f t="shared" si="21"/>
        <v>103</v>
      </c>
      <c r="C67" s="4"/>
      <c r="D67" s="4">
        <f t="shared" si="22"/>
        <v>0</v>
      </c>
      <c r="E67" s="48">
        <f t="shared" si="3"/>
        <v>2668296.4998527635</v>
      </c>
      <c r="F67" s="48">
        <f t="shared" si="4"/>
        <v>2708600</v>
      </c>
      <c r="G67" s="48">
        <f t="shared" si="5"/>
        <v>2708600</v>
      </c>
      <c r="H67" s="48">
        <f t="shared" si="6"/>
        <v>0</v>
      </c>
      <c r="I67" s="48">
        <f t="shared" si="7"/>
        <v>2708600</v>
      </c>
      <c r="J67" s="4">
        <f t="shared" si="18"/>
        <v>2708600</v>
      </c>
      <c r="K67" s="8">
        <f>IF(B67="","",IF(O66&lt;=SUM($C$5:C67),"",IF(A67&lt;=jfq,(O67/C67-1)/((A67+1)/2),(O67/SUM($C$5:C67)-1)/(A67-(jfq-1)/2))))</f>
        <v>7.2413114754098368E-2</v>
      </c>
      <c r="L67" s="8">
        <f>IF(AA67="","",IF(A67&lt;=jfq,(AA67-bf*10000)/SUM(C$5:$C67)/(C67/C66),AA67/SUM(C$5:$C67)))</f>
        <v>0.15759999999999999</v>
      </c>
      <c r="M67" s="76">
        <f>IF(B67="","",IF(O66&lt;=SUM($C$5:C67),"",IF(C67="",O67/O66-1,(O67/O66)/(C67/C66)-1)))</f>
        <v>2.996425583694573E-2</v>
      </c>
      <c r="N67" s="5">
        <f t="shared" si="19"/>
        <v>2668296.4998527635</v>
      </c>
      <c r="O67" s="5">
        <f t="shared" si="1"/>
        <v>2708600</v>
      </c>
      <c r="P67" s="5">
        <f>IF(A67="","",IF(B67&lt;=18,MAX(SUM($C$5:C67),O67),IF(A67&lt;=jfq,IF(B67&lt;=41,MAX(SUM($C$5:C67)*1.6,O67),IF(B67&lt;=61,MAX(SUM($C$5:C67)*1.4,O67),MAX(SUM($C$5:C67)*1.2,O67))),IF(B67&lt;=41,MAX(SUM($C$5:C67)*1.6,O67,N67),IF(B67&lt;=61,MAX(SUM($C$5:C67)*1.4,O67,N67),MAX(SUM($C$5:C67)*1.2,O67,N67))))))</f>
        <v>2708600</v>
      </c>
      <c r="Q67" s="5">
        <f>IF(A67="","",IF(A67&lt;=jfq,IF(B67&lt;=18,MAX(SUM($C$5:C67),O67),IF(B67&lt;=41,MAX(SUM($C$5:C67)*1.6,O67),IF(B67&lt;=61,MAX(SUM($C$5:C67)*1.4,O67),MAX(SUM($C$5:C67)*1.2,O67)))),IF(B67&lt;=18,MAX(SUM($C$5:C67),O67,N67),IF(B67&lt;=41,MAX(SUM($C$5:C67)*1.6,O67,N67),IF(B67&lt;=61,MAX(SUM($C$5:C67)*1.4,O67,N67),MAX(SUM($C$5:C67)*1.2,O67,N67))))))</f>
        <v>2708600</v>
      </c>
      <c r="R67" s="5">
        <f t="shared" si="8"/>
        <v>0</v>
      </c>
      <c r="S67" s="5">
        <f t="shared" si="9"/>
        <v>2708600</v>
      </c>
      <c r="T67" s="5">
        <f t="shared" si="10"/>
        <v>2708600</v>
      </c>
      <c r="U67" s="5">
        <f>IF(A67="","",SUM($C$5:C67)*T67/O67)</f>
        <v>500000</v>
      </c>
      <c r="V67" s="5">
        <f t="shared" si="11"/>
        <v>2668296.4998527635</v>
      </c>
      <c r="W67" s="5">
        <f t="shared" si="12"/>
        <v>2708600</v>
      </c>
      <c r="X67" s="5">
        <f t="shared" si="13"/>
        <v>2708600</v>
      </c>
      <c r="Y67" s="5">
        <f t="shared" si="14"/>
        <v>0</v>
      </c>
      <c r="Z67" s="5">
        <f t="shared" si="15"/>
        <v>2708600</v>
      </c>
      <c r="AA67" s="5">
        <f>IF(A67=1,"",IF(A67="","",IF(O66&gt;=SUM($C$4:C66),O67-O66,"")))</f>
        <v>78800</v>
      </c>
      <c r="AB67" s="1">
        <f>IFERROR(IF(A67&lt;jfq,IF((U66/SUM($C$5:C66))-(U67/SUM($C$5:C67))&gt;0.2,1,0),IF((U66-U67)/SUM($C$5:C67)&gt;0.2,1,0)),0)</f>
        <v>0</v>
      </c>
      <c r="AC67" s="1">
        <f t="shared" si="16"/>
        <v>0</v>
      </c>
      <c r="AD67" s="1">
        <f t="shared" si="17"/>
        <v>541720</v>
      </c>
      <c r="AE67" s="1">
        <f>IFERROR(MAX(MIN((1-400/SUM($C$5:C67)-(1-U66/SUM($C$5:C66)))*O67,O67*0.2),0),"")</f>
        <v>541720</v>
      </c>
    </row>
    <row r="68" spans="1:31">
      <c r="A68" s="4">
        <f t="shared" si="20"/>
        <v>64</v>
      </c>
      <c r="B68" s="4">
        <f t="shared" si="21"/>
        <v>104</v>
      </c>
      <c r="C68" s="4"/>
      <c r="D68" s="4">
        <f t="shared" si="22"/>
        <v>0</v>
      </c>
      <c r="E68" s="48">
        <f t="shared" si="3"/>
        <v>2748345.3948483462</v>
      </c>
      <c r="F68" s="48">
        <f t="shared" si="4"/>
        <v>2789700</v>
      </c>
      <c r="G68" s="48">
        <f t="shared" si="5"/>
        <v>2789700</v>
      </c>
      <c r="H68" s="48">
        <f t="shared" si="6"/>
        <v>0</v>
      </c>
      <c r="I68" s="48">
        <f t="shared" si="7"/>
        <v>2789700</v>
      </c>
      <c r="J68" s="4">
        <f t="shared" si="18"/>
        <v>2789700</v>
      </c>
      <c r="K68" s="8">
        <f>IF(B68="","",IF(O67&lt;=SUM($C$5:C68),"",IF(A68&lt;=jfq,(O68/C68-1)/((A68+1)/2),(O68/SUM($C$5:C68)-1)/(A68-(jfq-1)/2))))</f>
        <v>7.3861290322580639E-2</v>
      </c>
      <c r="L68" s="8">
        <f>IF(AA68="","",IF(A68&lt;=jfq,(AA68-bf*10000)/SUM(C$5:$C68)/(C68/C67),AA68/SUM(C$5:$C68)))</f>
        <v>0.16220000000000001</v>
      </c>
      <c r="M68" s="76">
        <f>IF(B68="","",IF(O67&lt;=SUM($C$5:C68),"",IF(C68="",O68/O67-1,(O68/O67)/(C68/C67)-1)))</f>
        <v>2.9941667281990769E-2</v>
      </c>
      <c r="N68" s="5">
        <f t="shared" si="19"/>
        <v>2748345.3948483462</v>
      </c>
      <c r="O68" s="5">
        <f t="shared" si="1"/>
        <v>2789700</v>
      </c>
      <c r="P68" s="5">
        <f>IF(A68="","",IF(B68&lt;=18,MAX(SUM($C$5:C68),O68),IF(A68&lt;=jfq,IF(B68&lt;=41,MAX(SUM($C$5:C68)*1.6,O68),IF(B68&lt;=61,MAX(SUM($C$5:C68)*1.4,O68),MAX(SUM($C$5:C68)*1.2,O68))),IF(B68&lt;=41,MAX(SUM($C$5:C68)*1.6,O68,N68),IF(B68&lt;=61,MAX(SUM($C$5:C68)*1.4,O68,N68),MAX(SUM($C$5:C68)*1.2,O68,N68))))))</f>
        <v>2789700</v>
      </c>
      <c r="Q68" s="5">
        <f>IF(A68="","",IF(A68&lt;=jfq,IF(B68&lt;=18,MAX(SUM($C$5:C68),O68),IF(B68&lt;=41,MAX(SUM($C$5:C68)*1.6,O68),IF(B68&lt;=61,MAX(SUM($C$5:C68)*1.4,O68),MAX(SUM($C$5:C68)*1.2,O68)))),IF(B68&lt;=18,MAX(SUM($C$5:C68),O68,N68),IF(B68&lt;=41,MAX(SUM($C$5:C68)*1.6,O68,N68),IF(B68&lt;=61,MAX(SUM($C$5:C68)*1.4,O68,N68),MAX(SUM($C$5:C68)*1.2,O68,N68))))))</f>
        <v>2789700</v>
      </c>
      <c r="R68" s="5">
        <f t="shared" si="8"/>
        <v>0</v>
      </c>
      <c r="S68" s="5">
        <f t="shared" si="9"/>
        <v>2789700</v>
      </c>
      <c r="T68" s="5">
        <f t="shared" si="10"/>
        <v>2789700</v>
      </c>
      <c r="U68" s="5">
        <f>IF(A68="","",SUM($C$5:C68)*T68/O68)</f>
        <v>500000</v>
      </c>
      <c r="V68" s="5">
        <f t="shared" si="11"/>
        <v>2748345.3948483462</v>
      </c>
      <c r="W68" s="5">
        <f t="shared" si="12"/>
        <v>2789700</v>
      </c>
      <c r="X68" s="5">
        <f t="shared" si="13"/>
        <v>2789700</v>
      </c>
      <c r="Y68" s="5">
        <f t="shared" si="14"/>
        <v>0</v>
      </c>
      <c r="Z68" s="5">
        <f t="shared" si="15"/>
        <v>2789700</v>
      </c>
      <c r="AA68" s="5">
        <f>IF(A68=1,"",IF(A68="","",IF(O67&gt;=SUM($C$4:C67),O68-O67,"")))</f>
        <v>81100</v>
      </c>
      <c r="AB68" s="1">
        <f>IFERROR(IF(A68&lt;jfq,IF((U67/SUM($C$5:C67))-(U68/SUM($C$5:C68))&gt;0.2,1,0),IF((U67-U68)/SUM($C$5:C68)&gt;0.2,1,0)),0)</f>
        <v>0</v>
      </c>
      <c r="AC68" s="1">
        <f t="shared" si="16"/>
        <v>0</v>
      </c>
      <c r="AD68" s="1">
        <f t="shared" si="17"/>
        <v>557940</v>
      </c>
      <c r="AE68" s="1">
        <f>IFERROR(MAX(MIN((1-400/SUM($C$5:C68)-(1-U67/SUM($C$5:C67)))*O68,O68*0.2),0),"")</f>
        <v>557940</v>
      </c>
    </row>
    <row r="69" spans="1:31">
      <c r="A69" s="4">
        <f t="shared" si="20"/>
        <v>65</v>
      </c>
      <c r="B69" s="4">
        <f t="shared" si="21"/>
        <v>105</v>
      </c>
      <c r="C69" s="4"/>
      <c r="D69" s="4">
        <f t="shared" ref="D69:D100" si="23">IF(B69="","",IF(bflqfd=FALSE,0,IF(AND(B69&gt;=kslq1,B69&lt;=jslq1),bflq1,IF(AND(B69&gt;=kslq2,B69&lt;=jslq2),bflq2,IF(AND(B69&gt;=kslq3,B69&lt;=jslq3),bflq3,IF(AND(B69&gt;=kslq4,B69&lt;=jslq4),bflq4,IF(AND(B69&gt;=kslq5,B69&lt;=jslq5),bflq5,IF(AND(B69&gt;=kslq6,B69&lt;=jslq6),bflq6,IF(AND(B69&gt;=kslq7,B69&lt;=jslq7),bflq7,IF(AND(B69&gt;=kslq8,B69&lt;=jslq8),bflq8,0))))))))))</f>
        <v>0</v>
      </c>
      <c r="E69" s="48">
        <f t="shared" si="3"/>
        <v>2830795.7566937967</v>
      </c>
      <c r="F69" s="48">
        <f t="shared" si="4"/>
        <v>2873200</v>
      </c>
      <c r="G69" s="48">
        <f t="shared" si="5"/>
        <v>2873200</v>
      </c>
      <c r="H69" s="48">
        <f t="shared" si="6"/>
        <v>0</v>
      </c>
      <c r="I69" s="48">
        <f t="shared" si="7"/>
        <v>2873200</v>
      </c>
      <c r="J69" s="4">
        <f t="shared" si="18"/>
        <v>2873200</v>
      </c>
      <c r="K69" s="8">
        <f>IF(B69="","",IF(O68&lt;=SUM($C$5:C69),"",IF(A69&lt;=jfq,(O69/C69-1)/((A69+1)/2),(O69/SUM($C$5:C69)-1)/(A69-(jfq-1)/2))))</f>
        <v>7.533968253968254E-2</v>
      </c>
      <c r="L69" s="8">
        <f>IF(AA69="","",IF(A69&lt;=jfq,(AA69-bf*10000)/SUM(C$5:$C69)/(C69/C68),AA69/SUM(C$5:$C69)))</f>
        <v>0.16700000000000001</v>
      </c>
      <c r="M69" s="76">
        <f>IF(B69="","",IF(O68&lt;=SUM($C$5:C69),"",IF(C69="",O69/O68-1,(O69/O68)/(C69/C68)-1)))</f>
        <v>2.9931533856687009E-2</v>
      </c>
      <c r="N69" s="5">
        <f t="shared" si="19"/>
        <v>2830795.7566937967</v>
      </c>
      <c r="O69" s="5">
        <f t="shared" ref="O69:O109" si="24">IF(A69="","",bf*10*IF(xb="男",IF(jfq=3,VLOOKUP(nl,M3XJ,A69+1,FALSE),IF(jfq=5,VLOOKUP(nl,M5XJ,A69+1,FALSE),VLOOKUP(nl,M10XJ,A69+1,FALSE))),IF(jfq=3,VLOOKUP(nl,F3XJ,A69+1,FALSE),IF(jfq=5,VLOOKUP(nl,F5XJ,A69+1,FALSE),VLOOKUP(nl,F10XJ,A69+1,FALSE)))))</f>
        <v>2873200</v>
      </c>
      <c r="P69" s="5">
        <f>IF(A69="","",IF(B69&lt;=18,MAX(SUM($C$5:C69),O69),IF(A69&lt;=jfq,IF(B69&lt;=41,MAX(SUM($C$5:C69)*1.6,O69),IF(B69&lt;=61,MAX(SUM($C$5:C69)*1.4,O69),MAX(SUM($C$5:C69)*1.2,O69))),IF(B69&lt;=41,MAX(SUM($C$5:C69)*1.6,O69,N69),IF(B69&lt;=61,MAX(SUM($C$5:C69)*1.4,O69,N69),MAX(SUM($C$5:C69)*1.2,O69,N69))))))</f>
        <v>2873200</v>
      </c>
      <c r="Q69" s="5">
        <f>IF(A69="","",IF(A69&lt;=jfq,IF(B69&lt;=18,MAX(SUM($C$5:C69),O69),IF(B69&lt;=41,MAX(SUM($C$5:C69)*1.6,O69),IF(B69&lt;=61,MAX(SUM($C$5:C69)*1.4,O69),MAX(SUM($C$5:C69)*1.2,O69)))),IF(B69&lt;=18,MAX(SUM($C$5:C69),O69,N69),IF(B69&lt;=41,MAX(SUM($C$5:C69)*1.6,O69,N69),IF(B69&lt;=61,MAX(SUM($C$5:C69)*1.4,O69,N69),MAX(SUM($C$5:C69)*1.2,O69,N69))))))</f>
        <v>2873200</v>
      </c>
      <c r="R69" s="5">
        <f t="shared" si="8"/>
        <v>0</v>
      </c>
      <c r="S69" s="5">
        <f t="shared" si="9"/>
        <v>2873200</v>
      </c>
      <c r="T69" s="5">
        <f t="shared" si="10"/>
        <v>2873200</v>
      </c>
      <c r="U69" s="5">
        <f>IF(A69="","",SUM($C$5:C69)*T69/O69)</f>
        <v>500000</v>
      </c>
      <c r="V69" s="5">
        <f t="shared" si="11"/>
        <v>2830795.7566937967</v>
      </c>
      <c r="W69" s="5">
        <f t="shared" si="12"/>
        <v>2873200</v>
      </c>
      <c r="X69" s="5">
        <f t="shared" si="13"/>
        <v>2873200</v>
      </c>
      <c r="Y69" s="5">
        <f t="shared" si="14"/>
        <v>0</v>
      </c>
      <c r="Z69" s="5">
        <f t="shared" si="15"/>
        <v>2873200</v>
      </c>
      <c r="AA69" s="5">
        <f>IF(A69=1,"",IF(A69="","",IF(O68&gt;=SUM($C$4:C68),O69-O68,"")))</f>
        <v>83500</v>
      </c>
      <c r="AB69" s="1">
        <f>IFERROR(IF(A69&lt;jfq,IF((U68/SUM($C$5:C68))-(U69/SUM($C$5:C69))&gt;0.2,1,0),IF((U68-U69)/SUM($C$5:C69)&gt;0.2,1,0)),0)</f>
        <v>0</v>
      </c>
      <c r="AC69" s="1">
        <f t="shared" si="16"/>
        <v>0</v>
      </c>
      <c r="AD69" s="1">
        <f t="shared" si="17"/>
        <v>574640</v>
      </c>
      <c r="AE69" s="1">
        <f>IFERROR(MAX(MIN((1-400/SUM($C$5:C69)-(1-U68/SUM($C$5:C68)))*O69,O69*0.2),0),"")</f>
        <v>574640</v>
      </c>
    </row>
    <row r="70" spans="1:31">
      <c r="A70" s="4" t="str">
        <f t="shared" si="20"/>
        <v/>
      </c>
      <c r="B70" s="4" t="str">
        <f t="shared" si="21"/>
        <v/>
      </c>
      <c r="C70" s="4"/>
      <c r="D70" s="4" t="str">
        <f t="shared" si="23"/>
        <v/>
      </c>
      <c r="E70" s="48" t="str">
        <f t="shared" ref="E70:E109" si="25">IF(A70="","",V70)</f>
        <v/>
      </c>
      <c r="F70" s="48" t="str">
        <f t="shared" ref="F70:F109" si="26">IF(A70="","",W70)</f>
        <v/>
      </c>
      <c r="G70" s="48" t="str">
        <f t="shared" ref="G70:G109" si="27">IF(A70="","",X70)</f>
        <v/>
      </c>
      <c r="H70" s="48" t="str">
        <f t="shared" ref="H70:H109" si="28">IF(A70="","",Y70)</f>
        <v/>
      </c>
      <c r="I70" s="48" t="str">
        <f t="shared" ref="I70:I109" si="29">IF(A70="","",Z70)</f>
        <v/>
      </c>
      <c r="J70" s="4" t="str">
        <f t="shared" si="18"/>
        <v/>
      </c>
      <c r="K70" s="8" t="str">
        <f>IF(B70="","",IF(O69&lt;=SUM($C$5:C70),"",IF(A70&lt;=jfq,(O70/C70-1)/((A70+1)/2),(O70/SUM($C$5:C70)-1)/(A70-(jfq-1)/2))))</f>
        <v/>
      </c>
      <c r="L70" s="8" t="str">
        <f>IF(AA70="","",IF(A70&lt;=jfq,(AA70-bf*10000)/SUM(C$5:$C70)/(C70/C69),AA70/SUM(C$5:$C70)))</f>
        <v/>
      </c>
      <c r="M70" s="76" t="str">
        <f>IF(B70="","",IF(O69&lt;=SUM($C$5:C70),"",IF(C70="",O70/O69-1,(O70/O69)/(C70/C69)-1)))</f>
        <v/>
      </c>
      <c r="N70" s="5" t="str">
        <f t="shared" si="19"/>
        <v/>
      </c>
      <c r="O70" s="5" t="str">
        <f t="shared" si="24"/>
        <v/>
      </c>
      <c r="P70" s="5" t="str">
        <f>IF(A70="","",IF(B70&lt;=18,MAX(SUM($C$5:C70),O70),IF(A70&lt;=jfq,IF(B70&lt;=41,MAX(SUM($C$5:C70)*1.6,O70),IF(B70&lt;=61,MAX(SUM($C$5:C70)*1.4,O70),MAX(SUM($C$5:C70)*1.2,O70))),IF(B70&lt;=41,MAX(SUM($C$5:C70)*1.6,O70,N70),IF(B70&lt;=61,MAX(SUM($C$5:C70)*1.4,O70,N70),MAX(SUM($C$5:C70)*1.2,O70,N70))))))</f>
        <v/>
      </c>
      <c r="Q70" s="5" t="str">
        <f>IF(A70="","",IF(A70&lt;=jfq,IF(B70&lt;=18,MAX(SUM($C$5:C70),O70),IF(B70&lt;=41,MAX(SUM($C$5:C70)*1.6,O70),IF(B70&lt;=61,MAX(SUM($C$5:C70)*1.4,O70),MAX(SUM($C$5:C70)*1.2,O70)))),IF(B70&lt;=18,MAX(SUM($C$5:C70),O70,N70),IF(B70&lt;=41,MAX(SUM($C$5:C70)*1.6,O70,N70),IF(B70&lt;=61,MAX(SUM($C$5:C70)*1.4,O70,N70),MAX(SUM($C$5:C70)*1.2,O70,N70))))))</f>
        <v/>
      </c>
      <c r="R70" s="5" t="str">
        <f t="shared" ref="R70:R109" si="30">IF(B70="","",IF(AND(B70&gt;=18,B70&lt;=75),$N$5*2,0))</f>
        <v/>
      </c>
      <c r="S70" s="5" t="str">
        <f t="shared" ref="S70:S109" si="31">IF(A70="","",P70+R70)</f>
        <v/>
      </c>
      <c r="T70" s="5" t="str">
        <f t="shared" ref="T70:T109" si="32">IF(A70="","",J70)</f>
        <v/>
      </c>
      <c r="U70" s="5" t="str">
        <f>IF(A70="","",SUM($C$5:C70)*T70/O70)</f>
        <v/>
      </c>
      <c r="V70" s="5" t="str">
        <f t="shared" ref="V70:V109" si="33">IF(A70="","",N70/O70*T70)</f>
        <v/>
      </c>
      <c r="W70" s="5" t="str">
        <f t="shared" ref="W70:W109" si="34">IF(A70="","",P70/O70*T70)</f>
        <v/>
      </c>
      <c r="X70" s="5" t="str">
        <f t="shared" ref="X70:X109" si="35">IF(A70="","",Q70/O70*T70)</f>
        <v/>
      </c>
      <c r="Y70" s="5" t="str">
        <f t="shared" ref="Y70:Y109" si="36">IF(A70="","",R70/O70*T70)</f>
        <v/>
      </c>
      <c r="Z70" s="5" t="str">
        <f t="shared" ref="Z70:Z109" si="37">IF(A70="","",X70+Y70)</f>
        <v/>
      </c>
      <c r="AA70" s="5" t="str">
        <f>IF(A70=1,"",IF(A70="","",IF(O69&gt;=SUM($C$4:C69),O70-O69,"")))</f>
        <v/>
      </c>
      <c r="AB70" s="1">
        <f>IFERROR(IF(A70&lt;jfq,IF((U69/SUM($C$5:C69))-(U70/SUM($C$5:C70))&gt;0.2,1,0),IF((U69-U70)/SUM($C$5:C70)&gt;0.2,1,0)),0)</f>
        <v>0</v>
      </c>
      <c r="AC70" s="1">
        <f t="shared" ref="AC70:AC109" si="38">IF(U70&lt;400,1,0)</f>
        <v>0</v>
      </c>
      <c r="AD70" s="1" t="str">
        <f t="shared" ref="AD70:AD109" si="39">IFERROR(O70*0.2,"")</f>
        <v/>
      </c>
      <c r="AE70" s="1" t="str">
        <f>IFERROR(MAX(MIN((1-400/SUM($C$5:C70)-(1-U69/SUM($C$5:C69)))*O70,O70*0.2),0),"")</f>
        <v/>
      </c>
    </row>
    <row r="71" spans="1:31">
      <c r="A71" s="4" t="str">
        <f t="shared" si="20"/>
        <v/>
      </c>
      <c r="B71" s="4" t="str">
        <f t="shared" si="21"/>
        <v/>
      </c>
      <c r="C71" s="4"/>
      <c r="D71" s="4" t="str">
        <f t="shared" si="23"/>
        <v/>
      </c>
      <c r="E71" s="48" t="str">
        <f t="shared" si="25"/>
        <v/>
      </c>
      <c r="F71" s="48" t="str">
        <f t="shared" si="26"/>
        <v/>
      </c>
      <c r="G71" s="48" t="str">
        <f t="shared" si="27"/>
        <v/>
      </c>
      <c r="H71" s="48" t="str">
        <f t="shared" si="28"/>
        <v/>
      </c>
      <c r="I71" s="48" t="str">
        <f t="shared" si="29"/>
        <v/>
      </c>
      <c r="J71" s="4" t="str">
        <f t="shared" ref="J71:J109" si="40">IF(B71="","",J70/O70*O71-D71)</f>
        <v/>
      </c>
      <c r="K71" s="8" t="str">
        <f>IF(B71="","",IF(O70&lt;=SUM($C$5:C71),"",IF(A71&lt;=jfq,(O71/C71-1)/((A71+1)/2),(O71/SUM($C$5:C71)-1)/(A71-(jfq-1)/2))))</f>
        <v/>
      </c>
      <c r="L71" s="8" t="str">
        <f>IF(AA71="","",IF(A71&lt;=jfq,(AA71-bf*10000)/SUM(C$5:$C71)/(C71/C70),AA71/SUM(C$5:$C71)))</f>
        <v/>
      </c>
      <c r="M71" s="76" t="str">
        <f>IF(B71="","",IF(O70&lt;=SUM($C$5:C71),"",IF(C71="",O71/O70-1,(O71/O70)/(C71/C70)-1)))</f>
        <v/>
      </c>
      <c r="N71" s="5" t="str">
        <f t="shared" ref="N71:N109" si="41">IF(A71="","",N70*1.03)</f>
        <v/>
      </c>
      <c r="O71" s="5" t="str">
        <f t="shared" si="24"/>
        <v/>
      </c>
      <c r="P71" s="5" t="str">
        <f>IF(A71="","",IF(B71&lt;=18,MAX(SUM($C$5:C71),O71),IF(A71&lt;=jfq,IF(B71&lt;=41,MAX(SUM($C$5:C71)*1.6,O71),IF(B71&lt;=61,MAX(SUM($C$5:C71)*1.4,O71),MAX(SUM($C$5:C71)*1.2,O71))),IF(B71&lt;=41,MAX(SUM($C$5:C71)*1.6,O71,N71),IF(B71&lt;=61,MAX(SUM($C$5:C71)*1.4,O71,N71),MAX(SUM($C$5:C71)*1.2,O71,N71))))))</f>
        <v/>
      </c>
      <c r="Q71" s="5" t="str">
        <f>IF(A71="","",IF(A71&lt;=jfq,IF(B71&lt;=18,MAX(SUM($C$5:C71),O71),IF(B71&lt;=41,MAX(SUM($C$5:C71)*1.6,O71),IF(B71&lt;=61,MAX(SUM($C$5:C71)*1.4,O71),MAX(SUM($C$5:C71)*1.2,O71)))),IF(B71&lt;=18,MAX(SUM($C$5:C71),O71,N71),IF(B71&lt;=41,MAX(SUM($C$5:C71)*1.6,O71,N71),IF(B71&lt;=61,MAX(SUM($C$5:C71)*1.4,O71,N71),MAX(SUM($C$5:C71)*1.2,O71,N71))))))</f>
        <v/>
      </c>
      <c r="R71" s="5" t="str">
        <f t="shared" si="30"/>
        <v/>
      </c>
      <c r="S71" s="5" t="str">
        <f t="shared" si="31"/>
        <v/>
      </c>
      <c r="T71" s="5" t="str">
        <f t="shared" si="32"/>
        <v/>
      </c>
      <c r="U71" s="5" t="str">
        <f>IF(A71="","",SUM($C$5:C71)*T71/O71)</f>
        <v/>
      </c>
      <c r="V71" s="5" t="str">
        <f t="shared" si="33"/>
        <v/>
      </c>
      <c r="W71" s="5" t="str">
        <f t="shared" si="34"/>
        <v/>
      </c>
      <c r="X71" s="5" t="str">
        <f t="shared" si="35"/>
        <v/>
      </c>
      <c r="Y71" s="5" t="str">
        <f t="shared" si="36"/>
        <v/>
      </c>
      <c r="Z71" s="5" t="str">
        <f t="shared" si="37"/>
        <v/>
      </c>
      <c r="AA71" s="5" t="str">
        <f>IF(A71=1,"",IF(A71="","",IF(O70&gt;=SUM($C$4:C70),O71-O70,"")))</f>
        <v/>
      </c>
      <c r="AB71" s="1">
        <f>IFERROR(IF(A71&lt;jfq,IF((U70/SUM($C$5:C70))-(U71/SUM($C$5:C71))&gt;0.2,1,0),IF((U70-U71)/SUM($C$5:C71)&gt;0.2,1,0)),0)</f>
        <v>0</v>
      </c>
      <c r="AC71" s="1">
        <f t="shared" si="38"/>
        <v>0</v>
      </c>
      <c r="AD71" s="1" t="str">
        <f t="shared" si="39"/>
        <v/>
      </c>
      <c r="AE71" s="1" t="str">
        <f>IFERROR(MAX(MIN((1-400/SUM($C$5:C71)-(1-U70/SUM($C$5:C70)))*O71,O71*0.2),0),"")</f>
        <v/>
      </c>
    </row>
    <row r="72" spans="1:31">
      <c r="A72" s="4" t="str">
        <f t="shared" si="20"/>
        <v/>
      </c>
      <c r="B72" s="4" t="str">
        <f t="shared" si="21"/>
        <v/>
      </c>
      <c r="C72" s="4"/>
      <c r="D72" s="4" t="str">
        <f t="shared" si="23"/>
        <v/>
      </c>
      <c r="E72" s="48" t="str">
        <f t="shared" si="25"/>
        <v/>
      </c>
      <c r="F72" s="48" t="str">
        <f t="shared" si="26"/>
        <v/>
      </c>
      <c r="G72" s="48" t="str">
        <f t="shared" si="27"/>
        <v/>
      </c>
      <c r="H72" s="48" t="str">
        <f t="shared" si="28"/>
        <v/>
      </c>
      <c r="I72" s="48" t="str">
        <f t="shared" si="29"/>
        <v/>
      </c>
      <c r="J72" s="4" t="str">
        <f t="shared" si="40"/>
        <v/>
      </c>
      <c r="K72" s="8" t="str">
        <f>IF(B72="","",IF(O71&lt;=SUM($C$5:C72),"",IF(A72&lt;=jfq,(O72/C72-1)/((A72+1)/2),(O72/SUM($C$5:C72)-1)/(A72-(jfq-1)/2))))</f>
        <v/>
      </c>
      <c r="L72" s="8" t="str">
        <f>IF(AA72="","",IF(A72&lt;=jfq,(AA72-bf*10000)/SUM(C$5:$C72)/(C72/C71),AA72/SUM(C$5:$C72)))</f>
        <v/>
      </c>
      <c r="M72" s="76" t="str">
        <f>IF(B72="","",IF(O71&lt;=SUM($C$5:C72),"",IF(C72="",O72/O71-1,(O72/O71)/(C72/C71)-1)))</f>
        <v/>
      </c>
      <c r="N72" s="5" t="str">
        <f t="shared" si="41"/>
        <v/>
      </c>
      <c r="O72" s="5" t="str">
        <f t="shared" si="24"/>
        <v/>
      </c>
      <c r="P72" s="5" t="str">
        <f>IF(A72="","",IF(B72&lt;=18,MAX(SUM($C$5:C72),O72),IF(A72&lt;=jfq,IF(B72&lt;=41,MAX(SUM($C$5:C72)*1.6,O72),IF(B72&lt;=61,MAX(SUM($C$5:C72)*1.4,O72),MAX(SUM($C$5:C72)*1.2,O72))),IF(B72&lt;=41,MAX(SUM($C$5:C72)*1.6,O72,N72),IF(B72&lt;=61,MAX(SUM($C$5:C72)*1.4,O72,N72),MAX(SUM($C$5:C72)*1.2,O72,N72))))))</f>
        <v/>
      </c>
      <c r="Q72" s="5" t="str">
        <f>IF(A72="","",IF(A72&lt;=jfq,IF(B72&lt;=18,MAX(SUM($C$5:C72),O72),IF(B72&lt;=41,MAX(SUM($C$5:C72)*1.6,O72),IF(B72&lt;=61,MAX(SUM($C$5:C72)*1.4,O72),MAX(SUM($C$5:C72)*1.2,O72)))),IF(B72&lt;=18,MAX(SUM($C$5:C72),O72,N72),IF(B72&lt;=41,MAX(SUM($C$5:C72)*1.6,O72,N72),IF(B72&lt;=61,MAX(SUM($C$5:C72)*1.4,O72,N72),MAX(SUM($C$5:C72)*1.2,O72,N72))))))</f>
        <v/>
      </c>
      <c r="R72" s="5" t="str">
        <f t="shared" si="30"/>
        <v/>
      </c>
      <c r="S72" s="5" t="str">
        <f t="shared" si="31"/>
        <v/>
      </c>
      <c r="T72" s="5" t="str">
        <f t="shared" si="32"/>
        <v/>
      </c>
      <c r="U72" s="5" t="str">
        <f>IF(A72="","",SUM($C$5:C72)*T72/O72)</f>
        <v/>
      </c>
      <c r="V72" s="5" t="str">
        <f t="shared" si="33"/>
        <v/>
      </c>
      <c r="W72" s="5" t="str">
        <f t="shared" si="34"/>
        <v/>
      </c>
      <c r="X72" s="5" t="str">
        <f t="shared" si="35"/>
        <v/>
      </c>
      <c r="Y72" s="5" t="str">
        <f t="shared" si="36"/>
        <v/>
      </c>
      <c r="Z72" s="5" t="str">
        <f t="shared" si="37"/>
        <v/>
      </c>
      <c r="AA72" s="5" t="str">
        <f>IF(A72=1,"",IF(A72="","",IF(O71&gt;=SUM($C$4:C71),O72-O71,"")))</f>
        <v/>
      </c>
      <c r="AB72" s="1">
        <f>IFERROR(IF(A72&lt;jfq,IF((U71/SUM($C$5:C71))-(U72/SUM($C$5:C72))&gt;0.2,1,0),IF((U71-U72)/SUM($C$5:C72)&gt;0.2,1,0)),0)</f>
        <v>0</v>
      </c>
      <c r="AC72" s="1">
        <f t="shared" si="38"/>
        <v>0</v>
      </c>
      <c r="AD72" s="1" t="str">
        <f t="shared" si="39"/>
        <v/>
      </c>
      <c r="AE72" s="1" t="str">
        <f>IFERROR(MAX(MIN((1-400/SUM($C$5:C72)-(1-U71/SUM($C$5:C71)))*O72,O72*0.2),0),"")</f>
        <v/>
      </c>
    </row>
    <row r="73" spans="1:31">
      <c r="A73" s="4" t="str">
        <f t="shared" ref="A73:A109" si="42">IF(B73="","",A72+1)</f>
        <v/>
      </c>
      <c r="B73" s="4" t="str">
        <f t="shared" ref="B73:B109" si="43">IF(OR(B72=105,B72=""),"",B72+1)</f>
        <v/>
      </c>
      <c r="C73" s="4"/>
      <c r="D73" s="4" t="str">
        <f t="shared" si="23"/>
        <v/>
      </c>
      <c r="E73" s="48" t="str">
        <f t="shared" si="25"/>
        <v/>
      </c>
      <c r="F73" s="48" t="str">
        <f t="shared" si="26"/>
        <v/>
      </c>
      <c r="G73" s="48" t="str">
        <f t="shared" si="27"/>
        <v/>
      </c>
      <c r="H73" s="48" t="str">
        <f t="shared" si="28"/>
        <v/>
      </c>
      <c r="I73" s="48" t="str">
        <f t="shared" si="29"/>
        <v/>
      </c>
      <c r="J73" s="4" t="str">
        <f t="shared" si="40"/>
        <v/>
      </c>
      <c r="K73" s="8" t="str">
        <f>IF(B73="","",IF(O72&lt;=SUM($C$5:C73),"",IF(A73&lt;=jfq,(O73/C73-1)/((A73+1)/2),(O73/SUM($C$5:C73)-1)/(A73-(jfq-1)/2))))</f>
        <v/>
      </c>
      <c r="L73" s="8" t="str">
        <f>IF(AA73="","",IF(A73&lt;=jfq,(AA73-bf*10000)/SUM(C$5:$C73)/(C73/C72),AA73/SUM(C$5:$C73)))</f>
        <v/>
      </c>
      <c r="M73" s="76" t="str">
        <f>IF(B73="","",IF(O72&lt;=SUM($C$5:C73),"",IF(C73="",O73/O72-1,(O73/O72)/(C73/C72)-1)))</f>
        <v/>
      </c>
      <c r="N73" s="5" t="str">
        <f t="shared" si="41"/>
        <v/>
      </c>
      <c r="O73" s="5" t="str">
        <f t="shared" si="24"/>
        <v/>
      </c>
      <c r="P73" s="5" t="str">
        <f>IF(A73="","",IF(B73&lt;=18,MAX(SUM($C$5:C73),O73),IF(A73&lt;=jfq,IF(B73&lt;=41,MAX(SUM($C$5:C73)*1.6,O73),IF(B73&lt;=61,MAX(SUM($C$5:C73)*1.4,O73),MAX(SUM($C$5:C73)*1.2,O73))),IF(B73&lt;=41,MAX(SUM($C$5:C73)*1.6,O73,N73),IF(B73&lt;=61,MAX(SUM($C$5:C73)*1.4,O73,N73),MAX(SUM($C$5:C73)*1.2,O73,N73))))))</f>
        <v/>
      </c>
      <c r="Q73" s="5" t="str">
        <f>IF(A73="","",IF(A73&lt;=jfq,IF(B73&lt;=18,MAX(SUM($C$5:C73),O73),IF(B73&lt;=41,MAX(SUM($C$5:C73)*1.6,O73),IF(B73&lt;=61,MAX(SUM($C$5:C73)*1.4,O73),MAX(SUM($C$5:C73)*1.2,O73)))),IF(B73&lt;=18,MAX(SUM($C$5:C73),O73,N73),IF(B73&lt;=41,MAX(SUM($C$5:C73)*1.6,O73,N73),IF(B73&lt;=61,MAX(SUM($C$5:C73)*1.4,O73,N73),MAX(SUM($C$5:C73)*1.2,O73,N73))))))</f>
        <v/>
      </c>
      <c r="R73" s="5" t="str">
        <f t="shared" si="30"/>
        <v/>
      </c>
      <c r="S73" s="5" t="str">
        <f t="shared" si="31"/>
        <v/>
      </c>
      <c r="T73" s="5" t="str">
        <f t="shared" si="32"/>
        <v/>
      </c>
      <c r="U73" s="5" t="str">
        <f>IF(A73="","",SUM($C$5:C73)*T73/O73)</f>
        <v/>
      </c>
      <c r="V73" s="5" t="str">
        <f t="shared" si="33"/>
        <v/>
      </c>
      <c r="W73" s="5" t="str">
        <f t="shared" si="34"/>
        <v/>
      </c>
      <c r="X73" s="5" t="str">
        <f t="shared" si="35"/>
        <v/>
      </c>
      <c r="Y73" s="5" t="str">
        <f t="shared" si="36"/>
        <v/>
      </c>
      <c r="Z73" s="5" t="str">
        <f t="shared" si="37"/>
        <v/>
      </c>
      <c r="AA73" s="5" t="str">
        <f>IF(A73=1,"",IF(A73="","",IF(O72&gt;=SUM($C$4:C72),O73-O72,"")))</f>
        <v/>
      </c>
      <c r="AB73" s="1">
        <f>IFERROR(IF(A73&lt;jfq,IF((U72/SUM($C$5:C72))-(U73/SUM($C$5:C73))&gt;0.2,1,0),IF((U72-U73)/SUM($C$5:C73)&gt;0.2,1,0)),0)</f>
        <v>0</v>
      </c>
      <c r="AC73" s="1">
        <f t="shared" si="38"/>
        <v>0</v>
      </c>
      <c r="AD73" s="1" t="str">
        <f t="shared" si="39"/>
        <v/>
      </c>
      <c r="AE73" s="1" t="str">
        <f>IFERROR(MAX(MIN((1-400/SUM($C$5:C73)-(1-U72/SUM($C$5:C72)))*O73,O73*0.2),0),"")</f>
        <v/>
      </c>
    </row>
    <row r="74" spans="1:31">
      <c r="A74" s="4" t="str">
        <f t="shared" si="42"/>
        <v/>
      </c>
      <c r="B74" s="4" t="str">
        <f t="shared" si="43"/>
        <v/>
      </c>
      <c r="C74" s="4"/>
      <c r="D74" s="4" t="str">
        <f t="shared" si="23"/>
        <v/>
      </c>
      <c r="E74" s="48" t="str">
        <f t="shared" si="25"/>
        <v/>
      </c>
      <c r="F74" s="48" t="str">
        <f t="shared" si="26"/>
        <v/>
      </c>
      <c r="G74" s="48" t="str">
        <f t="shared" si="27"/>
        <v/>
      </c>
      <c r="H74" s="48" t="str">
        <f t="shared" si="28"/>
        <v/>
      </c>
      <c r="I74" s="48" t="str">
        <f t="shared" si="29"/>
        <v/>
      </c>
      <c r="J74" s="4" t="str">
        <f t="shared" si="40"/>
        <v/>
      </c>
      <c r="K74" s="8" t="str">
        <f>IF(B74="","",IF(O73&lt;=SUM($C$5:C74),"",IF(A74&lt;=jfq,(O74/C74-1)/((A74+1)/2),(O74/SUM($C$5:C74)-1)/(A74-(jfq-1)/2))))</f>
        <v/>
      </c>
      <c r="L74" s="8" t="str">
        <f>IF(AA74="","",IF(A74&lt;=jfq,(AA74-bf*10000)/SUM(C$5:$C74)/(C74/C73),AA74/SUM(C$5:$C74)))</f>
        <v/>
      </c>
      <c r="M74" s="76" t="str">
        <f>IF(B74="","",IF(O73&lt;=SUM($C$5:C74),"",IF(C74="",O74/O73-1,(O74/O73)/(C74/C73)-1)))</f>
        <v/>
      </c>
      <c r="N74" s="5" t="str">
        <f t="shared" si="41"/>
        <v/>
      </c>
      <c r="O74" s="5" t="str">
        <f t="shared" si="24"/>
        <v/>
      </c>
      <c r="P74" s="5" t="str">
        <f>IF(A74="","",IF(B74&lt;=18,MAX(SUM($C$5:C74),O74),IF(A74&lt;=jfq,IF(B74&lt;=41,MAX(SUM($C$5:C74)*1.6,O74),IF(B74&lt;=61,MAX(SUM($C$5:C74)*1.4,O74),MAX(SUM($C$5:C74)*1.2,O74))),IF(B74&lt;=41,MAX(SUM($C$5:C74)*1.6,O74,N74),IF(B74&lt;=61,MAX(SUM($C$5:C74)*1.4,O74,N74),MAX(SUM($C$5:C74)*1.2,O74,N74))))))</f>
        <v/>
      </c>
      <c r="Q74" s="5" t="str">
        <f>IF(A74="","",IF(A74&lt;=jfq,IF(B74&lt;=18,MAX(SUM($C$5:C74),O74),IF(B74&lt;=41,MAX(SUM($C$5:C74)*1.6,O74),IF(B74&lt;=61,MAX(SUM($C$5:C74)*1.4,O74),MAX(SUM($C$5:C74)*1.2,O74)))),IF(B74&lt;=18,MAX(SUM($C$5:C74),O74,N74),IF(B74&lt;=41,MAX(SUM($C$5:C74)*1.6,O74,N74),IF(B74&lt;=61,MAX(SUM($C$5:C74)*1.4,O74,N74),MAX(SUM($C$5:C74)*1.2,O74,N74))))))</f>
        <v/>
      </c>
      <c r="R74" s="5" t="str">
        <f t="shared" si="30"/>
        <v/>
      </c>
      <c r="S74" s="5" t="str">
        <f t="shared" si="31"/>
        <v/>
      </c>
      <c r="T74" s="5" t="str">
        <f t="shared" si="32"/>
        <v/>
      </c>
      <c r="U74" s="5" t="str">
        <f>IF(A74="","",SUM($C$5:C74)*T74/O74)</f>
        <v/>
      </c>
      <c r="V74" s="5" t="str">
        <f t="shared" si="33"/>
        <v/>
      </c>
      <c r="W74" s="5" t="str">
        <f t="shared" si="34"/>
        <v/>
      </c>
      <c r="X74" s="5" t="str">
        <f t="shared" si="35"/>
        <v/>
      </c>
      <c r="Y74" s="5" t="str">
        <f t="shared" si="36"/>
        <v/>
      </c>
      <c r="Z74" s="5" t="str">
        <f t="shared" si="37"/>
        <v/>
      </c>
      <c r="AA74" s="5" t="str">
        <f>IF(A74=1,"",IF(A74="","",IF(O73&gt;=SUM($C$4:C73),O74-O73,"")))</f>
        <v/>
      </c>
      <c r="AB74" s="1">
        <f>IFERROR(IF(A74&lt;jfq,IF((U73/SUM($C$5:C73))-(U74/SUM($C$5:C74))&gt;0.2,1,0),IF((U73-U74)/SUM($C$5:C74)&gt;0.2,1,0)),0)</f>
        <v>0</v>
      </c>
      <c r="AC74" s="1">
        <f t="shared" si="38"/>
        <v>0</v>
      </c>
      <c r="AD74" s="1" t="str">
        <f t="shared" si="39"/>
        <v/>
      </c>
      <c r="AE74" s="1" t="str">
        <f>IFERROR(MAX(MIN((1-400/SUM($C$5:C74)-(1-U73/SUM($C$5:C73)))*O74,O74*0.2),0),"")</f>
        <v/>
      </c>
    </row>
    <row r="75" spans="1:31">
      <c r="A75" s="4" t="str">
        <f t="shared" si="42"/>
        <v/>
      </c>
      <c r="B75" s="4" t="str">
        <f t="shared" si="43"/>
        <v/>
      </c>
      <c r="C75" s="4"/>
      <c r="D75" s="4" t="str">
        <f t="shared" si="23"/>
        <v/>
      </c>
      <c r="E75" s="48" t="str">
        <f t="shared" si="25"/>
        <v/>
      </c>
      <c r="F75" s="48" t="str">
        <f t="shared" si="26"/>
        <v/>
      </c>
      <c r="G75" s="48" t="str">
        <f t="shared" si="27"/>
        <v/>
      </c>
      <c r="H75" s="48" t="str">
        <f t="shared" si="28"/>
        <v/>
      </c>
      <c r="I75" s="48" t="str">
        <f t="shared" si="29"/>
        <v/>
      </c>
      <c r="J75" s="4" t="str">
        <f t="shared" si="40"/>
        <v/>
      </c>
      <c r="K75" s="8" t="str">
        <f>IF(B75="","",IF(O74&lt;=SUM($C$5:C75),"",IF(A75&lt;=jfq,(O75/C75-1)/((A75+1)/2),(O75/SUM($C$5:C75)-1)/(A75-(jfq-1)/2))))</f>
        <v/>
      </c>
      <c r="L75" s="8" t="str">
        <f>IF(AA75="","",IF(A75&lt;=jfq,(AA75-bf*10000)/SUM(C$5:$C75)/(C75/C74),AA75/SUM(C$5:$C75)))</f>
        <v/>
      </c>
      <c r="M75" s="76" t="str">
        <f>IF(B75="","",IF(O74&lt;=SUM($C$5:C75),"",IF(C75="",O75/O74-1,(O75/O74)/(C75/C74)-1)))</f>
        <v/>
      </c>
      <c r="N75" s="5" t="str">
        <f t="shared" si="41"/>
        <v/>
      </c>
      <c r="O75" s="5" t="str">
        <f t="shared" si="24"/>
        <v/>
      </c>
      <c r="P75" s="5" t="str">
        <f>IF(A75="","",IF(B75&lt;=18,MAX(SUM($C$5:C75),O75),IF(A75&lt;=jfq,IF(B75&lt;=41,MAX(SUM($C$5:C75)*1.6,O75),IF(B75&lt;=61,MAX(SUM($C$5:C75)*1.4,O75),MAX(SUM($C$5:C75)*1.2,O75))),IF(B75&lt;=41,MAX(SUM($C$5:C75)*1.6,O75,N75),IF(B75&lt;=61,MAX(SUM($C$5:C75)*1.4,O75,N75),MAX(SUM($C$5:C75)*1.2,O75,N75))))))</f>
        <v/>
      </c>
      <c r="Q75" s="5" t="str">
        <f>IF(A75="","",IF(A75&lt;=jfq,IF(B75&lt;=18,MAX(SUM($C$5:C75),O75),IF(B75&lt;=41,MAX(SUM($C$5:C75)*1.6,O75),IF(B75&lt;=61,MAX(SUM($C$5:C75)*1.4,O75),MAX(SUM($C$5:C75)*1.2,O75)))),IF(B75&lt;=18,MAX(SUM($C$5:C75),O75,N75),IF(B75&lt;=41,MAX(SUM($C$5:C75)*1.6,O75,N75),IF(B75&lt;=61,MAX(SUM($C$5:C75)*1.4,O75,N75),MAX(SUM($C$5:C75)*1.2,O75,N75))))))</f>
        <v/>
      </c>
      <c r="R75" s="5" t="str">
        <f t="shared" si="30"/>
        <v/>
      </c>
      <c r="S75" s="5" t="str">
        <f t="shared" si="31"/>
        <v/>
      </c>
      <c r="T75" s="5" t="str">
        <f t="shared" si="32"/>
        <v/>
      </c>
      <c r="U75" s="5" t="str">
        <f>IF(A75="","",SUM($C$5:C75)*T75/O75)</f>
        <v/>
      </c>
      <c r="V75" s="5" t="str">
        <f t="shared" si="33"/>
        <v/>
      </c>
      <c r="W75" s="5" t="str">
        <f t="shared" si="34"/>
        <v/>
      </c>
      <c r="X75" s="5" t="str">
        <f t="shared" si="35"/>
        <v/>
      </c>
      <c r="Y75" s="5" t="str">
        <f t="shared" si="36"/>
        <v/>
      </c>
      <c r="Z75" s="5" t="str">
        <f t="shared" si="37"/>
        <v/>
      </c>
      <c r="AA75" s="5" t="str">
        <f>IF(A75=1,"",IF(A75="","",IF(O74&gt;=SUM($C$4:C74),O75-O74,"")))</f>
        <v/>
      </c>
      <c r="AB75" s="1">
        <f>IFERROR(IF(A75&lt;jfq,IF((U74/SUM($C$5:C74))-(U75/SUM($C$5:C75))&gt;0.2,1,0),IF((U74-U75)/SUM($C$5:C75)&gt;0.2,1,0)),0)</f>
        <v>0</v>
      </c>
      <c r="AC75" s="1">
        <f t="shared" si="38"/>
        <v>0</v>
      </c>
      <c r="AD75" s="1" t="str">
        <f t="shared" si="39"/>
        <v/>
      </c>
      <c r="AE75" s="1" t="str">
        <f>IFERROR(MAX(MIN((1-400/SUM($C$5:C75)-(1-U74/SUM($C$5:C74)))*O75,O75*0.2),0),"")</f>
        <v/>
      </c>
    </row>
    <row r="76" spans="1:31">
      <c r="A76" s="4" t="str">
        <f t="shared" si="42"/>
        <v/>
      </c>
      <c r="B76" s="4" t="str">
        <f t="shared" si="43"/>
        <v/>
      </c>
      <c r="C76" s="4"/>
      <c r="D76" s="4" t="str">
        <f t="shared" si="23"/>
        <v/>
      </c>
      <c r="E76" s="48" t="str">
        <f t="shared" si="25"/>
        <v/>
      </c>
      <c r="F76" s="48" t="str">
        <f t="shared" si="26"/>
        <v/>
      </c>
      <c r="G76" s="48" t="str">
        <f t="shared" si="27"/>
        <v/>
      </c>
      <c r="H76" s="48" t="str">
        <f t="shared" si="28"/>
        <v/>
      </c>
      <c r="I76" s="48" t="str">
        <f t="shared" si="29"/>
        <v/>
      </c>
      <c r="J76" s="4" t="str">
        <f t="shared" si="40"/>
        <v/>
      </c>
      <c r="K76" s="8" t="str">
        <f>IF(B76="","",IF(O75&lt;=SUM($C$5:C76),"",IF(A76&lt;=jfq,(O76/C76-1)/((A76+1)/2),(O76/SUM($C$5:C76)-1)/(A76-(jfq-1)/2))))</f>
        <v/>
      </c>
      <c r="L76" s="8" t="str">
        <f>IF(AA76="","",IF(A76&lt;=jfq,(AA76-bf*10000)/SUM(C$5:$C76)/(C76/C75),AA76/SUM(C$5:$C76)))</f>
        <v/>
      </c>
      <c r="M76" s="76" t="str">
        <f>IF(B76="","",IF(O75&lt;=SUM($C$5:C76),"",IF(C76="",O76/O75-1,(O76/O75)/(C76/C75)-1)))</f>
        <v/>
      </c>
      <c r="N76" s="5" t="str">
        <f t="shared" si="41"/>
        <v/>
      </c>
      <c r="O76" s="5" t="str">
        <f t="shared" si="24"/>
        <v/>
      </c>
      <c r="P76" s="5" t="str">
        <f>IF(A76="","",IF(B76&lt;=18,MAX(SUM($C$5:C76),O76),IF(A76&lt;=jfq,IF(B76&lt;=41,MAX(SUM($C$5:C76)*1.6,O76),IF(B76&lt;=61,MAX(SUM($C$5:C76)*1.4,O76),MAX(SUM($C$5:C76)*1.2,O76))),IF(B76&lt;=41,MAX(SUM($C$5:C76)*1.6,O76,N76),IF(B76&lt;=61,MAX(SUM($C$5:C76)*1.4,O76,N76),MAX(SUM($C$5:C76)*1.2,O76,N76))))))</f>
        <v/>
      </c>
      <c r="Q76" s="5" t="str">
        <f>IF(A76="","",IF(A76&lt;=jfq,IF(B76&lt;=18,MAX(SUM($C$5:C76),O76),IF(B76&lt;=41,MAX(SUM($C$5:C76)*1.6,O76),IF(B76&lt;=61,MAX(SUM($C$5:C76)*1.4,O76),MAX(SUM($C$5:C76)*1.2,O76)))),IF(B76&lt;=18,MAX(SUM($C$5:C76),O76,N76),IF(B76&lt;=41,MAX(SUM($C$5:C76)*1.6,O76,N76),IF(B76&lt;=61,MAX(SUM($C$5:C76)*1.4,O76,N76),MAX(SUM($C$5:C76)*1.2,O76,N76))))))</f>
        <v/>
      </c>
      <c r="R76" s="5" t="str">
        <f t="shared" si="30"/>
        <v/>
      </c>
      <c r="S76" s="5" t="str">
        <f t="shared" si="31"/>
        <v/>
      </c>
      <c r="T76" s="5" t="str">
        <f t="shared" si="32"/>
        <v/>
      </c>
      <c r="U76" s="5" t="str">
        <f>IF(A76="","",SUM($C$5:C76)*T76/O76)</f>
        <v/>
      </c>
      <c r="V76" s="5" t="str">
        <f t="shared" si="33"/>
        <v/>
      </c>
      <c r="W76" s="5" t="str">
        <f t="shared" si="34"/>
        <v/>
      </c>
      <c r="X76" s="5" t="str">
        <f t="shared" si="35"/>
        <v/>
      </c>
      <c r="Y76" s="5" t="str">
        <f t="shared" si="36"/>
        <v/>
      </c>
      <c r="Z76" s="5" t="str">
        <f t="shared" si="37"/>
        <v/>
      </c>
      <c r="AA76" s="5" t="str">
        <f>IF(A76=1,"",IF(A76="","",IF(O75&gt;=SUM($C$4:C75),O76-O75,"")))</f>
        <v/>
      </c>
      <c r="AB76" s="1">
        <f>IFERROR(IF(A76&lt;jfq,IF((U75/SUM($C$5:C75))-(U76/SUM($C$5:C76))&gt;0.2,1,0),IF((U75-U76)/SUM($C$5:C76)&gt;0.2,1,0)),0)</f>
        <v>0</v>
      </c>
      <c r="AC76" s="1">
        <f t="shared" si="38"/>
        <v>0</v>
      </c>
      <c r="AD76" s="1" t="str">
        <f t="shared" si="39"/>
        <v/>
      </c>
      <c r="AE76" s="1" t="str">
        <f>IFERROR(MAX(MIN((1-400/SUM($C$5:C76)-(1-U75/SUM($C$5:C75)))*O76,O76*0.2),0),"")</f>
        <v/>
      </c>
    </row>
    <row r="77" spans="1:31">
      <c r="A77" s="4" t="str">
        <f t="shared" si="42"/>
        <v/>
      </c>
      <c r="B77" s="4" t="str">
        <f t="shared" si="43"/>
        <v/>
      </c>
      <c r="C77" s="4"/>
      <c r="D77" s="4" t="str">
        <f t="shared" si="23"/>
        <v/>
      </c>
      <c r="E77" s="48" t="str">
        <f t="shared" si="25"/>
        <v/>
      </c>
      <c r="F77" s="48" t="str">
        <f t="shared" si="26"/>
        <v/>
      </c>
      <c r="G77" s="48" t="str">
        <f t="shared" si="27"/>
        <v/>
      </c>
      <c r="H77" s="48" t="str">
        <f t="shared" si="28"/>
        <v/>
      </c>
      <c r="I77" s="48" t="str">
        <f t="shared" si="29"/>
        <v/>
      </c>
      <c r="J77" s="4" t="str">
        <f t="shared" si="40"/>
        <v/>
      </c>
      <c r="K77" s="8" t="str">
        <f>IF(B77="","",IF(O76&lt;=SUM($C$5:C77),"",IF(A77&lt;=jfq,(O77/C77-1)/((A77+1)/2),(O77/SUM($C$5:C77)-1)/(A77-(jfq-1)/2))))</f>
        <v/>
      </c>
      <c r="L77" s="8" t="str">
        <f>IF(AA77="","",IF(A77&lt;=jfq,(AA77-bf*10000)/SUM(C$5:$C77)/(C77/C76),AA77/SUM(C$5:$C77)))</f>
        <v/>
      </c>
      <c r="M77" s="76" t="str">
        <f>IF(B77="","",IF(O76&lt;=SUM($C$5:C77),"",IF(C77="",O77/O76-1,(O77/O76)/(C77/C76)-1)))</f>
        <v/>
      </c>
      <c r="N77" s="5" t="str">
        <f t="shared" si="41"/>
        <v/>
      </c>
      <c r="O77" s="5" t="str">
        <f t="shared" si="24"/>
        <v/>
      </c>
      <c r="P77" s="5" t="str">
        <f>IF(A77="","",IF(B77&lt;=18,MAX(SUM($C$5:C77),O77),IF(A77&lt;=jfq,IF(B77&lt;=41,MAX(SUM($C$5:C77)*1.6,O77),IF(B77&lt;=61,MAX(SUM($C$5:C77)*1.4,O77),MAX(SUM($C$5:C77)*1.2,O77))),IF(B77&lt;=41,MAX(SUM($C$5:C77)*1.6,O77,N77),IF(B77&lt;=61,MAX(SUM($C$5:C77)*1.4,O77,N77),MAX(SUM($C$5:C77)*1.2,O77,N77))))))</f>
        <v/>
      </c>
      <c r="Q77" s="5" t="str">
        <f>IF(A77="","",IF(A77&lt;=jfq,IF(B77&lt;=18,MAX(SUM($C$5:C77),O77),IF(B77&lt;=41,MAX(SUM($C$5:C77)*1.6,O77),IF(B77&lt;=61,MAX(SUM($C$5:C77)*1.4,O77),MAX(SUM($C$5:C77)*1.2,O77)))),IF(B77&lt;=18,MAX(SUM($C$5:C77),O77,N77),IF(B77&lt;=41,MAX(SUM($C$5:C77)*1.6,O77,N77),IF(B77&lt;=61,MAX(SUM($C$5:C77)*1.4,O77,N77),MAX(SUM($C$5:C77)*1.2,O77,N77))))))</f>
        <v/>
      </c>
      <c r="R77" s="5" t="str">
        <f t="shared" si="30"/>
        <v/>
      </c>
      <c r="S77" s="5" t="str">
        <f t="shared" si="31"/>
        <v/>
      </c>
      <c r="T77" s="5" t="str">
        <f t="shared" si="32"/>
        <v/>
      </c>
      <c r="U77" s="5" t="str">
        <f>IF(A77="","",SUM($C$5:C77)*T77/O77)</f>
        <v/>
      </c>
      <c r="V77" s="5" t="str">
        <f t="shared" si="33"/>
        <v/>
      </c>
      <c r="W77" s="5" t="str">
        <f t="shared" si="34"/>
        <v/>
      </c>
      <c r="X77" s="5" t="str">
        <f t="shared" si="35"/>
        <v/>
      </c>
      <c r="Y77" s="5" t="str">
        <f t="shared" si="36"/>
        <v/>
      </c>
      <c r="Z77" s="5" t="str">
        <f t="shared" si="37"/>
        <v/>
      </c>
      <c r="AA77" s="5" t="str">
        <f>IF(A77=1,"",IF(A77="","",IF(O76&gt;=SUM($C$4:C76),O77-O76,"")))</f>
        <v/>
      </c>
      <c r="AB77" s="1">
        <f>IFERROR(IF(A77&lt;jfq,IF((U76/SUM($C$5:C76))-(U77/SUM($C$5:C77))&gt;0.2,1,0),IF((U76-U77)/SUM($C$5:C77)&gt;0.2,1,0)),0)</f>
        <v>0</v>
      </c>
      <c r="AC77" s="1">
        <f t="shared" si="38"/>
        <v>0</v>
      </c>
      <c r="AD77" s="1" t="str">
        <f t="shared" si="39"/>
        <v/>
      </c>
      <c r="AE77" s="1" t="str">
        <f>IFERROR(MAX(MIN((1-400/SUM($C$5:C77)-(1-U76/SUM($C$5:C76)))*O77,O77*0.2),0),"")</f>
        <v/>
      </c>
    </row>
    <row r="78" spans="1:31">
      <c r="A78" s="4" t="str">
        <f t="shared" si="42"/>
        <v/>
      </c>
      <c r="B78" s="4" t="str">
        <f t="shared" si="43"/>
        <v/>
      </c>
      <c r="C78" s="4"/>
      <c r="D78" s="4" t="str">
        <f t="shared" si="23"/>
        <v/>
      </c>
      <c r="E78" s="48" t="str">
        <f t="shared" si="25"/>
        <v/>
      </c>
      <c r="F78" s="48" t="str">
        <f t="shared" si="26"/>
        <v/>
      </c>
      <c r="G78" s="48" t="str">
        <f t="shared" si="27"/>
        <v/>
      </c>
      <c r="H78" s="48" t="str">
        <f t="shared" si="28"/>
        <v/>
      </c>
      <c r="I78" s="48" t="str">
        <f t="shared" si="29"/>
        <v/>
      </c>
      <c r="J78" s="4" t="str">
        <f t="shared" si="40"/>
        <v/>
      </c>
      <c r="K78" s="8" t="str">
        <f>IF(B78="","",IF(O77&lt;=SUM($C$5:C78),"",IF(A78&lt;=jfq,(O78/C78-1)/((A78+1)/2),(O78/SUM($C$5:C78)-1)/(A78-(jfq-1)/2))))</f>
        <v/>
      </c>
      <c r="L78" s="8" t="str">
        <f>IF(AA78="","",IF(A78&lt;=jfq,(AA78-bf*10000)/SUM(C$5:$C78)/(C78/C77),AA78/SUM(C$5:$C78)))</f>
        <v/>
      </c>
      <c r="M78" s="76" t="str">
        <f>IF(B78="","",IF(O77&lt;=SUM($C$5:C78),"",IF(C78="",O78/O77-1,(O78/O77)/(C78/C77)-1)))</f>
        <v/>
      </c>
      <c r="N78" s="5" t="str">
        <f t="shared" si="41"/>
        <v/>
      </c>
      <c r="O78" s="5" t="str">
        <f t="shared" si="24"/>
        <v/>
      </c>
      <c r="P78" s="5" t="str">
        <f>IF(A78="","",IF(B78&lt;=18,MAX(SUM($C$5:C78),O78),IF(A78&lt;=jfq,IF(B78&lt;=41,MAX(SUM($C$5:C78)*1.6,O78),IF(B78&lt;=61,MAX(SUM($C$5:C78)*1.4,O78),MAX(SUM($C$5:C78)*1.2,O78))),IF(B78&lt;=41,MAX(SUM($C$5:C78)*1.6,O78,N78),IF(B78&lt;=61,MAX(SUM($C$5:C78)*1.4,O78,N78),MAX(SUM($C$5:C78)*1.2,O78,N78))))))</f>
        <v/>
      </c>
      <c r="Q78" s="5" t="str">
        <f>IF(A78="","",IF(A78&lt;=jfq,IF(B78&lt;=18,MAX(SUM($C$5:C78),O78),IF(B78&lt;=41,MAX(SUM($C$5:C78)*1.6,O78),IF(B78&lt;=61,MAX(SUM($C$5:C78)*1.4,O78),MAX(SUM($C$5:C78)*1.2,O78)))),IF(B78&lt;=18,MAX(SUM($C$5:C78),O78,N78),IF(B78&lt;=41,MAX(SUM($C$5:C78)*1.6,O78,N78),IF(B78&lt;=61,MAX(SUM($C$5:C78)*1.4,O78,N78),MAX(SUM($C$5:C78)*1.2,O78,N78))))))</f>
        <v/>
      </c>
      <c r="R78" s="5" t="str">
        <f t="shared" si="30"/>
        <v/>
      </c>
      <c r="S78" s="5" t="str">
        <f t="shared" si="31"/>
        <v/>
      </c>
      <c r="T78" s="5" t="str">
        <f t="shared" si="32"/>
        <v/>
      </c>
      <c r="U78" s="5" t="str">
        <f>IF(A78="","",SUM($C$5:C78)*T78/O78)</f>
        <v/>
      </c>
      <c r="V78" s="5" t="str">
        <f t="shared" si="33"/>
        <v/>
      </c>
      <c r="W78" s="5" t="str">
        <f t="shared" si="34"/>
        <v/>
      </c>
      <c r="X78" s="5" t="str">
        <f t="shared" si="35"/>
        <v/>
      </c>
      <c r="Y78" s="5" t="str">
        <f t="shared" si="36"/>
        <v/>
      </c>
      <c r="Z78" s="5" t="str">
        <f t="shared" si="37"/>
        <v/>
      </c>
      <c r="AA78" s="5" t="str">
        <f>IF(A78=1,"",IF(A78="","",IF(O77&gt;=SUM($C$4:C77),O78-O77,"")))</f>
        <v/>
      </c>
      <c r="AB78" s="1">
        <f>IFERROR(IF(A78&lt;jfq,IF((U77/SUM($C$5:C77))-(U78/SUM($C$5:C78))&gt;0.2,1,0),IF((U77-U78)/SUM($C$5:C78)&gt;0.2,1,0)),0)</f>
        <v>0</v>
      </c>
      <c r="AC78" s="1">
        <f t="shared" si="38"/>
        <v>0</v>
      </c>
      <c r="AD78" s="1" t="str">
        <f t="shared" si="39"/>
        <v/>
      </c>
      <c r="AE78" s="1" t="str">
        <f>IFERROR(MAX(MIN((1-400/SUM($C$5:C78)-(1-U77/SUM($C$5:C77)))*O78,O78*0.2),0),"")</f>
        <v/>
      </c>
    </row>
    <row r="79" spans="1:31">
      <c r="A79" s="4" t="str">
        <f t="shared" si="42"/>
        <v/>
      </c>
      <c r="B79" s="4" t="str">
        <f t="shared" si="43"/>
        <v/>
      </c>
      <c r="C79" s="4"/>
      <c r="D79" s="4" t="str">
        <f t="shared" si="23"/>
        <v/>
      </c>
      <c r="E79" s="48" t="str">
        <f t="shared" si="25"/>
        <v/>
      </c>
      <c r="F79" s="48" t="str">
        <f t="shared" si="26"/>
        <v/>
      </c>
      <c r="G79" s="48" t="str">
        <f t="shared" si="27"/>
        <v/>
      </c>
      <c r="H79" s="48" t="str">
        <f t="shared" si="28"/>
        <v/>
      </c>
      <c r="I79" s="48" t="str">
        <f t="shared" si="29"/>
        <v/>
      </c>
      <c r="J79" s="4" t="str">
        <f t="shared" si="40"/>
        <v/>
      </c>
      <c r="K79" s="8" t="str">
        <f>IF(B79="","",IF(O78&lt;=SUM($C$5:C79),"",IF(A79&lt;=jfq,(O79/C79-1)/((A79+1)/2),(O79/SUM($C$5:C79)-1)/(A79-(jfq-1)/2))))</f>
        <v/>
      </c>
      <c r="L79" s="8" t="str">
        <f>IF(AA79="","",IF(A79&lt;=jfq,(AA79-bf*10000)/SUM(C$5:$C79)/(C79/C78),AA79/SUM(C$5:$C79)))</f>
        <v/>
      </c>
      <c r="M79" s="76" t="str">
        <f>IF(B79="","",IF(O78&lt;=SUM($C$5:C79),"",IF(C79="",O79/O78-1,(O79/O78)/(C79/C78)-1)))</f>
        <v/>
      </c>
      <c r="N79" s="5" t="str">
        <f t="shared" si="41"/>
        <v/>
      </c>
      <c r="O79" s="5" t="str">
        <f t="shared" si="24"/>
        <v/>
      </c>
      <c r="P79" s="5" t="str">
        <f>IF(A79="","",IF(B79&lt;=18,MAX(SUM($C$5:C79),O79),IF(A79&lt;=jfq,IF(B79&lt;=41,MAX(SUM($C$5:C79)*1.6,O79),IF(B79&lt;=61,MAX(SUM($C$5:C79)*1.4,O79),MAX(SUM($C$5:C79)*1.2,O79))),IF(B79&lt;=41,MAX(SUM($C$5:C79)*1.6,O79,N79),IF(B79&lt;=61,MAX(SUM($C$5:C79)*1.4,O79,N79),MAX(SUM($C$5:C79)*1.2,O79,N79))))))</f>
        <v/>
      </c>
      <c r="Q79" s="5" t="str">
        <f>IF(A79="","",IF(A79&lt;=jfq,IF(B79&lt;=18,MAX(SUM($C$5:C79),O79),IF(B79&lt;=41,MAX(SUM($C$5:C79)*1.6,O79),IF(B79&lt;=61,MAX(SUM($C$5:C79)*1.4,O79),MAX(SUM($C$5:C79)*1.2,O79)))),IF(B79&lt;=18,MAX(SUM($C$5:C79),O79,N79),IF(B79&lt;=41,MAX(SUM($C$5:C79)*1.6,O79,N79),IF(B79&lt;=61,MAX(SUM($C$5:C79)*1.4,O79,N79),MAX(SUM($C$5:C79)*1.2,O79,N79))))))</f>
        <v/>
      </c>
      <c r="R79" s="5" t="str">
        <f t="shared" si="30"/>
        <v/>
      </c>
      <c r="S79" s="5" t="str">
        <f t="shared" si="31"/>
        <v/>
      </c>
      <c r="T79" s="5" t="str">
        <f t="shared" si="32"/>
        <v/>
      </c>
      <c r="U79" s="5" t="str">
        <f>IF(A79="","",SUM($C$5:C79)*T79/O79)</f>
        <v/>
      </c>
      <c r="V79" s="5" t="str">
        <f t="shared" si="33"/>
        <v/>
      </c>
      <c r="W79" s="5" t="str">
        <f t="shared" si="34"/>
        <v/>
      </c>
      <c r="X79" s="5" t="str">
        <f t="shared" si="35"/>
        <v/>
      </c>
      <c r="Y79" s="5" t="str">
        <f t="shared" si="36"/>
        <v/>
      </c>
      <c r="Z79" s="5" t="str">
        <f t="shared" si="37"/>
        <v/>
      </c>
      <c r="AA79" s="5" t="str">
        <f>IF(A79=1,"",IF(A79="","",IF(O78&gt;=SUM($C$4:C78),O79-O78,"")))</f>
        <v/>
      </c>
      <c r="AB79" s="1">
        <f>IFERROR(IF(A79&lt;jfq,IF((U78/SUM($C$5:C78))-(U79/SUM($C$5:C79))&gt;0.2,1,0),IF((U78-U79)/SUM($C$5:C79)&gt;0.2,1,0)),0)</f>
        <v>0</v>
      </c>
      <c r="AC79" s="1">
        <f t="shared" si="38"/>
        <v>0</v>
      </c>
      <c r="AD79" s="1" t="str">
        <f t="shared" si="39"/>
        <v/>
      </c>
      <c r="AE79" s="1" t="str">
        <f>IFERROR(MAX(MIN((1-400/SUM($C$5:C79)-(1-U78/SUM($C$5:C78)))*O79,O79*0.2),0),"")</f>
        <v/>
      </c>
    </row>
    <row r="80" spans="1:31">
      <c r="A80" s="4" t="str">
        <f t="shared" si="42"/>
        <v/>
      </c>
      <c r="B80" s="4" t="str">
        <f t="shared" si="43"/>
        <v/>
      </c>
      <c r="C80" s="4"/>
      <c r="D80" s="4" t="str">
        <f t="shared" si="23"/>
        <v/>
      </c>
      <c r="E80" s="48" t="str">
        <f t="shared" si="25"/>
        <v/>
      </c>
      <c r="F80" s="48" t="str">
        <f t="shared" si="26"/>
        <v/>
      </c>
      <c r="G80" s="48" t="str">
        <f t="shared" si="27"/>
        <v/>
      </c>
      <c r="H80" s="48" t="str">
        <f t="shared" si="28"/>
        <v/>
      </c>
      <c r="I80" s="48" t="str">
        <f t="shared" si="29"/>
        <v/>
      </c>
      <c r="J80" s="4" t="str">
        <f t="shared" si="40"/>
        <v/>
      </c>
      <c r="K80" s="8" t="str">
        <f>IF(B80="","",IF(O79&lt;=SUM($C$5:C80),"",IF(A80&lt;=jfq,(O80/C80-1)/((A80+1)/2),(O80/SUM($C$5:C80)-1)/(A80-(jfq-1)/2))))</f>
        <v/>
      </c>
      <c r="L80" s="8" t="str">
        <f>IF(AA80="","",IF(A80&lt;=jfq,(AA80-bf*10000)/SUM(C$5:$C80)/(C80/C79),AA80/SUM(C$5:$C80)))</f>
        <v/>
      </c>
      <c r="M80" s="76" t="str">
        <f>IF(B80="","",IF(O79&lt;=SUM($C$5:C80),"",IF(C80="",O80/O79-1,(O80/O79)/(C80/C79)-1)))</f>
        <v/>
      </c>
      <c r="N80" s="5" t="str">
        <f t="shared" si="41"/>
        <v/>
      </c>
      <c r="O80" s="5" t="str">
        <f t="shared" si="24"/>
        <v/>
      </c>
      <c r="P80" s="5" t="str">
        <f>IF(A80="","",IF(B80&lt;=18,MAX(SUM($C$5:C80),O80),IF(A80&lt;=jfq,IF(B80&lt;=41,MAX(SUM($C$5:C80)*1.6,O80),IF(B80&lt;=61,MAX(SUM($C$5:C80)*1.4,O80),MAX(SUM($C$5:C80)*1.2,O80))),IF(B80&lt;=41,MAX(SUM($C$5:C80)*1.6,O80,N80),IF(B80&lt;=61,MAX(SUM($C$5:C80)*1.4,O80,N80),MAX(SUM($C$5:C80)*1.2,O80,N80))))))</f>
        <v/>
      </c>
      <c r="Q80" s="5" t="str">
        <f>IF(A80="","",IF(A80&lt;=jfq,IF(B80&lt;=18,MAX(SUM($C$5:C80),O80),IF(B80&lt;=41,MAX(SUM($C$5:C80)*1.6,O80),IF(B80&lt;=61,MAX(SUM($C$5:C80)*1.4,O80),MAX(SUM($C$5:C80)*1.2,O80)))),IF(B80&lt;=18,MAX(SUM($C$5:C80),O80,N80),IF(B80&lt;=41,MAX(SUM($C$5:C80)*1.6,O80,N80),IF(B80&lt;=61,MAX(SUM($C$5:C80)*1.4,O80,N80),MAX(SUM($C$5:C80)*1.2,O80,N80))))))</f>
        <v/>
      </c>
      <c r="R80" s="5" t="str">
        <f t="shared" si="30"/>
        <v/>
      </c>
      <c r="S80" s="5" t="str">
        <f t="shared" si="31"/>
        <v/>
      </c>
      <c r="T80" s="5" t="str">
        <f t="shared" si="32"/>
        <v/>
      </c>
      <c r="U80" s="5" t="str">
        <f>IF(A80="","",SUM($C$5:C80)*T80/O80)</f>
        <v/>
      </c>
      <c r="V80" s="5" t="str">
        <f t="shared" si="33"/>
        <v/>
      </c>
      <c r="W80" s="5" t="str">
        <f t="shared" si="34"/>
        <v/>
      </c>
      <c r="X80" s="5" t="str">
        <f t="shared" si="35"/>
        <v/>
      </c>
      <c r="Y80" s="5" t="str">
        <f t="shared" si="36"/>
        <v/>
      </c>
      <c r="Z80" s="5" t="str">
        <f t="shared" si="37"/>
        <v/>
      </c>
      <c r="AA80" s="5" t="str">
        <f>IF(A80=1,"",IF(A80="","",IF(O79&gt;=SUM($C$4:C79),O80-O79,"")))</f>
        <v/>
      </c>
      <c r="AB80" s="1">
        <f>IFERROR(IF(A80&lt;jfq,IF((U79/SUM($C$5:C79))-(U80/SUM($C$5:C80))&gt;0.2,1,0),IF((U79-U80)/SUM($C$5:C80)&gt;0.2,1,0)),0)</f>
        <v>0</v>
      </c>
      <c r="AC80" s="1">
        <f t="shared" si="38"/>
        <v>0</v>
      </c>
      <c r="AD80" s="1" t="str">
        <f t="shared" si="39"/>
        <v/>
      </c>
      <c r="AE80" s="1" t="str">
        <f>IFERROR(MAX(MIN((1-400/SUM($C$5:C80)-(1-U79/SUM($C$5:C79)))*O80,O80*0.2),0),"")</f>
        <v/>
      </c>
    </row>
    <row r="81" spans="1:31">
      <c r="A81" s="4" t="str">
        <f t="shared" si="42"/>
        <v/>
      </c>
      <c r="B81" s="4" t="str">
        <f t="shared" si="43"/>
        <v/>
      </c>
      <c r="C81" s="4"/>
      <c r="D81" s="4" t="str">
        <f t="shared" si="23"/>
        <v/>
      </c>
      <c r="E81" s="48" t="str">
        <f t="shared" si="25"/>
        <v/>
      </c>
      <c r="F81" s="48" t="str">
        <f t="shared" si="26"/>
        <v/>
      </c>
      <c r="G81" s="48" t="str">
        <f t="shared" si="27"/>
        <v/>
      </c>
      <c r="H81" s="48" t="str">
        <f t="shared" si="28"/>
        <v/>
      </c>
      <c r="I81" s="48" t="str">
        <f t="shared" si="29"/>
        <v/>
      </c>
      <c r="J81" s="4" t="str">
        <f t="shared" si="40"/>
        <v/>
      </c>
      <c r="K81" s="8" t="str">
        <f>IF(B81="","",IF(O80&lt;=SUM($C$5:C81),"",IF(A81&lt;=jfq,(O81/C81-1)/((A81+1)/2),(O81/SUM($C$5:C81)-1)/(A81-(jfq-1)/2))))</f>
        <v/>
      </c>
      <c r="L81" s="8" t="str">
        <f>IF(AA81="","",IF(A81&lt;=jfq,(AA81-bf*10000)/SUM(C$5:$C81)/(C81/C80),AA81/SUM(C$5:$C81)))</f>
        <v/>
      </c>
      <c r="M81" s="76" t="str">
        <f>IF(B81="","",IF(O80&lt;=SUM($C$5:C81),"",IF(C81="",O81/O80-1,(O81/O80)/(C81/C80)-1)))</f>
        <v/>
      </c>
      <c r="N81" s="5" t="str">
        <f t="shared" si="41"/>
        <v/>
      </c>
      <c r="O81" s="5" t="str">
        <f t="shared" si="24"/>
        <v/>
      </c>
      <c r="P81" s="5" t="str">
        <f>IF(A81="","",IF(B81&lt;=18,MAX(SUM($C$5:C81),O81),IF(A81&lt;=jfq,IF(B81&lt;=41,MAX(SUM($C$5:C81)*1.6,O81),IF(B81&lt;=61,MAX(SUM($C$5:C81)*1.4,O81),MAX(SUM($C$5:C81)*1.2,O81))),IF(B81&lt;=41,MAX(SUM($C$5:C81)*1.6,O81,N81),IF(B81&lt;=61,MAX(SUM($C$5:C81)*1.4,O81,N81),MAX(SUM($C$5:C81)*1.2,O81,N81))))))</f>
        <v/>
      </c>
      <c r="Q81" s="5" t="str">
        <f>IF(A81="","",IF(A81&lt;=jfq,IF(B81&lt;=18,MAX(SUM($C$5:C81),O81),IF(B81&lt;=41,MAX(SUM($C$5:C81)*1.6,O81),IF(B81&lt;=61,MAX(SUM($C$5:C81)*1.4,O81),MAX(SUM($C$5:C81)*1.2,O81)))),IF(B81&lt;=18,MAX(SUM($C$5:C81),O81,N81),IF(B81&lt;=41,MAX(SUM($C$5:C81)*1.6,O81,N81),IF(B81&lt;=61,MAX(SUM($C$5:C81)*1.4,O81,N81),MAX(SUM($C$5:C81)*1.2,O81,N81))))))</f>
        <v/>
      </c>
      <c r="R81" s="5" t="str">
        <f t="shared" si="30"/>
        <v/>
      </c>
      <c r="S81" s="5" t="str">
        <f t="shared" si="31"/>
        <v/>
      </c>
      <c r="T81" s="5" t="str">
        <f t="shared" si="32"/>
        <v/>
      </c>
      <c r="U81" s="5" t="str">
        <f>IF(A81="","",SUM($C$5:C81)*T81/O81)</f>
        <v/>
      </c>
      <c r="V81" s="5" t="str">
        <f t="shared" si="33"/>
        <v/>
      </c>
      <c r="W81" s="5" t="str">
        <f t="shared" si="34"/>
        <v/>
      </c>
      <c r="X81" s="5" t="str">
        <f t="shared" si="35"/>
        <v/>
      </c>
      <c r="Y81" s="5" t="str">
        <f t="shared" si="36"/>
        <v/>
      </c>
      <c r="Z81" s="5" t="str">
        <f t="shared" si="37"/>
        <v/>
      </c>
      <c r="AA81" s="5" t="str">
        <f>IF(A81=1,"",IF(A81="","",IF(O80&gt;=SUM($C$4:C80),O81-O80,"")))</f>
        <v/>
      </c>
      <c r="AB81" s="1">
        <f>IFERROR(IF(A81&lt;jfq,IF((U80/SUM($C$5:C80))-(U81/SUM($C$5:C81))&gt;0.2,1,0),IF((U80-U81)/SUM($C$5:C81)&gt;0.2,1,0)),0)</f>
        <v>0</v>
      </c>
      <c r="AC81" s="1">
        <f t="shared" si="38"/>
        <v>0</v>
      </c>
      <c r="AD81" s="1" t="str">
        <f t="shared" si="39"/>
        <v/>
      </c>
      <c r="AE81" s="1" t="str">
        <f>IFERROR(MAX(MIN((1-400/SUM($C$5:C81)-(1-U80/SUM($C$5:C80)))*O81,O81*0.2),0),"")</f>
        <v/>
      </c>
    </row>
    <row r="82" spans="1:31">
      <c r="A82" s="4" t="str">
        <f t="shared" si="42"/>
        <v/>
      </c>
      <c r="B82" s="4" t="str">
        <f t="shared" si="43"/>
        <v/>
      </c>
      <c r="C82" s="4"/>
      <c r="D82" s="4" t="str">
        <f t="shared" si="23"/>
        <v/>
      </c>
      <c r="E82" s="48" t="str">
        <f t="shared" si="25"/>
        <v/>
      </c>
      <c r="F82" s="48" t="str">
        <f t="shared" si="26"/>
        <v/>
      </c>
      <c r="G82" s="48" t="str">
        <f t="shared" si="27"/>
        <v/>
      </c>
      <c r="H82" s="48" t="str">
        <f t="shared" si="28"/>
        <v/>
      </c>
      <c r="I82" s="48" t="str">
        <f t="shared" si="29"/>
        <v/>
      </c>
      <c r="J82" s="4" t="str">
        <f t="shared" si="40"/>
        <v/>
      </c>
      <c r="K82" s="8" t="str">
        <f>IF(B82="","",IF(O81&lt;=SUM($C$5:C82),"",IF(A82&lt;=jfq,(O82/C82-1)/((A82+1)/2),(O82/SUM($C$5:C82)-1)/(A82-(jfq-1)/2))))</f>
        <v/>
      </c>
      <c r="L82" s="8" t="str">
        <f>IF(AA82="","",IF(A82&lt;=jfq,(AA82-bf*10000)/SUM(C$5:$C82)/(C82/C81),AA82/SUM(C$5:$C82)))</f>
        <v/>
      </c>
      <c r="M82" s="76" t="str">
        <f>IF(B82="","",IF(O81&lt;=SUM($C$5:C82),"",IF(C82="",O82/O81-1,(O82/O81)/(C82/C81)-1)))</f>
        <v/>
      </c>
      <c r="N82" s="5" t="str">
        <f t="shared" si="41"/>
        <v/>
      </c>
      <c r="O82" s="5" t="str">
        <f t="shared" si="24"/>
        <v/>
      </c>
      <c r="P82" s="5" t="str">
        <f>IF(A82="","",IF(B82&lt;=18,MAX(SUM($C$5:C82),O82),IF(A82&lt;=jfq,IF(B82&lt;=41,MAX(SUM($C$5:C82)*1.6,O82),IF(B82&lt;=61,MAX(SUM($C$5:C82)*1.4,O82),MAX(SUM($C$5:C82)*1.2,O82))),IF(B82&lt;=41,MAX(SUM($C$5:C82)*1.6,O82,N82),IF(B82&lt;=61,MAX(SUM($C$5:C82)*1.4,O82,N82),MAX(SUM($C$5:C82)*1.2,O82,N82))))))</f>
        <v/>
      </c>
      <c r="Q82" s="5" t="str">
        <f>IF(A82="","",IF(A82&lt;=jfq,IF(B82&lt;=18,MAX(SUM($C$5:C82),O82),IF(B82&lt;=41,MAX(SUM($C$5:C82)*1.6,O82),IF(B82&lt;=61,MAX(SUM($C$5:C82)*1.4,O82),MAX(SUM($C$5:C82)*1.2,O82)))),IF(B82&lt;=18,MAX(SUM($C$5:C82),O82,N82),IF(B82&lt;=41,MAX(SUM($C$5:C82)*1.6,O82,N82),IF(B82&lt;=61,MAX(SUM($C$5:C82)*1.4,O82,N82),MAX(SUM($C$5:C82)*1.2,O82,N82))))))</f>
        <v/>
      </c>
      <c r="R82" s="5" t="str">
        <f t="shared" si="30"/>
        <v/>
      </c>
      <c r="S82" s="5" t="str">
        <f t="shared" si="31"/>
        <v/>
      </c>
      <c r="T82" s="5" t="str">
        <f t="shared" si="32"/>
        <v/>
      </c>
      <c r="U82" s="5" t="str">
        <f>IF(A82="","",SUM($C$5:C82)*T82/O82)</f>
        <v/>
      </c>
      <c r="V82" s="5" t="str">
        <f t="shared" si="33"/>
        <v/>
      </c>
      <c r="W82" s="5" t="str">
        <f t="shared" si="34"/>
        <v/>
      </c>
      <c r="X82" s="5" t="str">
        <f t="shared" si="35"/>
        <v/>
      </c>
      <c r="Y82" s="5" t="str">
        <f t="shared" si="36"/>
        <v/>
      </c>
      <c r="Z82" s="5" t="str">
        <f t="shared" si="37"/>
        <v/>
      </c>
      <c r="AA82" s="5" t="str">
        <f>IF(A82=1,"",IF(A82="","",IF(O81&gt;=SUM($C$4:C81),O82-O81,"")))</f>
        <v/>
      </c>
      <c r="AB82" s="1">
        <f>IFERROR(IF(A82&lt;jfq,IF((U81/SUM($C$5:C81))-(U82/SUM($C$5:C82))&gt;0.2,1,0),IF((U81-U82)/SUM($C$5:C82)&gt;0.2,1,0)),0)</f>
        <v>0</v>
      </c>
      <c r="AC82" s="1">
        <f t="shared" si="38"/>
        <v>0</v>
      </c>
      <c r="AD82" s="1" t="str">
        <f t="shared" si="39"/>
        <v/>
      </c>
      <c r="AE82" s="1" t="str">
        <f>IFERROR(MAX(MIN((1-400/SUM($C$5:C82)-(1-U81/SUM($C$5:C81)))*O82,O82*0.2),0),"")</f>
        <v/>
      </c>
    </row>
    <row r="83" spans="1:31">
      <c r="A83" s="4" t="str">
        <f t="shared" si="42"/>
        <v/>
      </c>
      <c r="B83" s="4" t="str">
        <f t="shared" si="43"/>
        <v/>
      </c>
      <c r="C83" s="4"/>
      <c r="D83" s="4" t="str">
        <f t="shared" si="23"/>
        <v/>
      </c>
      <c r="E83" s="48" t="str">
        <f t="shared" si="25"/>
        <v/>
      </c>
      <c r="F83" s="48" t="str">
        <f t="shared" si="26"/>
        <v/>
      </c>
      <c r="G83" s="48" t="str">
        <f t="shared" si="27"/>
        <v/>
      </c>
      <c r="H83" s="48" t="str">
        <f t="shared" si="28"/>
        <v/>
      </c>
      <c r="I83" s="48" t="str">
        <f t="shared" si="29"/>
        <v/>
      </c>
      <c r="J83" s="4" t="str">
        <f t="shared" si="40"/>
        <v/>
      </c>
      <c r="K83" s="8" t="str">
        <f>IF(B83="","",IF(O82&lt;=SUM($C$5:C83),"",IF(A83&lt;=jfq,(O83/C83-1)/((A83+1)/2),(O83/SUM($C$5:C83)-1)/(A83-(jfq-1)/2))))</f>
        <v/>
      </c>
      <c r="L83" s="8" t="str">
        <f>IF(AA83="","",IF(A83&lt;=jfq,(AA83-bf*10000)/SUM(C$5:$C83)/(C83/C82),AA83/SUM(C$5:$C83)))</f>
        <v/>
      </c>
      <c r="M83" s="76" t="str">
        <f>IF(B83="","",IF(O82&lt;=SUM($C$5:C83),"",IF(C83="",O83/O82-1,(O83/O82)/(C83/C82)-1)))</f>
        <v/>
      </c>
      <c r="N83" s="5" t="str">
        <f t="shared" si="41"/>
        <v/>
      </c>
      <c r="O83" s="5" t="str">
        <f t="shared" si="24"/>
        <v/>
      </c>
      <c r="P83" s="5" t="str">
        <f>IF(A83="","",IF(B83&lt;=18,MAX(SUM($C$5:C83),O83),IF(A83&lt;=jfq,IF(B83&lt;=41,MAX(SUM($C$5:C83)*1.6,O83),IF(B83&lt;=61,MAX(SUM($C$5:C83)*1.4,O83),MAX(SUM($C$5:C83)*1.2,O83))),IF(B83&lt;=41,MAX(SUM($C$5:C83)*1.6,O83,N83),IF(B83&lt;=61,MAX(SUM($C$5:C83)*1.4,O83,N83),MAX(SUM($C$5:C83)*1.2,O83,N83))))))</f>
        <v/>
      </c>
      <c r="Q83" s="5" t="str">
        <f>IF(A83="","",IF(A83&lt;=jfq,IF(B83&lt;=18,MAX(SUM($C$5:C83),O83),IF(B83&lt;=41,MAX(SUM($C$5:C83)*1.6,O83),IF(B83&lt;=61,MAX(SUM($C$5:C83)*1.4,O83),MAX(SUM($C$5:C83)*1.2,O83)))),IF(B83&lt;=18,MAX(SUM($C$5:C83),O83,N83),IF(B83&lt;=41,MAX(SUM($C$5:C83)*1.6,O83,N83),IF(B83&lt;=61,MAX(SUM($C$5:C83)*1.4,O83,N83),MAX(SUM($C$5:C83)*1.2,O83,N83))))))</f>
        <v/>
      </c>
      <c r="R83" s="5" t="str">
        <f t="shared" si="30"/>
        <v/>
      </c>
      <c r="S83" s="5" t="str">
        <f t="shared" si="31"/>
        <v/>
      </c>
      <c r="T83" s="5" t="str">
        <f t="shared" si="32"/>
        <v/>
      </c>
      <c r="U83" s="5" t="str">
        <f>IF(A83="","",SUM($C$5:C83)*T83/O83)</f>
        <v/>
      </c>
      <c r="V83" s="5" t="str">
        <f t="shared" si="33"/>
        <v/>
      </c>
      <c r="W83" s="5" t="str">
        <f t="shared" si="34"/>
        <v/>
      </c>
      <c r="X83" s="5" t="str">
        <f t="shared" si="35"/>
        <v/>
      </c>
      <c r="Y83" s="5" t="str">
        <f t="shared" si="36"/>
        <v/>
      </c>
      <c r="Z83" s="5" t="str">
        <f t="shared" si="37"/>
        <v/>
      </c>
      <c r="AA83" s="5" t="str">
        <f>IF(A83=1,"",IF(A83="","",IF(O82&gt;=SUM($C$4:C82),O83-O82,"")))</f>
        <v/>
      </c>
      <c r="AB83" s="1">
        <f>IFERROR(IF(A83&lt;jfq,IF((U82/SUM($C$5:C82))-(U83/SUM($C$5:C83))&gt;0.2,1,0),IF((U82-U83)/SUM($C$5:C83)&gt;0.2,1,0)),0)</f>
        <v>0</v>
      </c>
      <c r="AC83" s="1">
        <f t="shared" si="38"/>
        <v>0</v>
      </c>
      <c r="AD83" s="1" t="str">
        <f t="shared" si="39"/>
        <v/>
      </c>
      <c r="AE83" s="1" t="str">
        <f>IFERROR(MAX(MIN((1-400/SUM($C$5:C83)-(1-U82/SUM($C$5:C82)))*O83,O83*0.2),0),"")</f>
        <v/>
      </c>
    </row>
    <row r="84" spans="1:31">
      <c r="A84" s="4" t="str">
        <f t="shared" si="42"/>
        <v/>
      </c>
      <c r="B84" s="4" t="str">
        <f t="shared" si="43"/>
        <v/>
      </c>
      <c r="C84" s="4"/>
      <c r="D84" s="4" t="str">
        <f t="shared" si="23"/>
        <v/>
      </c>
      <c r="E84" s="48" t="str">
        <f t="shared" si="25"/>
        <v/>
      </c>
      <c r="F84" s="48" t="str">
        <f t="shared" si="26"/>
        <v/>
      </c>
      <c r="G84" s="48" t="str">
        <f t="shared" si="27"/>
        <v/>
      </c>
      <c r="H84" s="48" t="str">
        <f t="shared" si="28"/>
        <v/>
      </c>
      <c r="I84" s="48" t="str">
        <f t="shared" si="29"/>
        <v/>
      </c>
      <c r="J84" s="4" t="str">
        <f t="shared" si="40"/>
        <v/>
      </c>
      <c r="K84" s="8" t="str">
        <f>IF(B84="","",IF(O83&lt;=SUM($C$5:C84),"",IF(A84&lt;=jfq,(O84/C84-1)/((A84+1)/2),(O84/SUM($C$5:C84)-1)/(A84-(jfq-1)/2))))</f>
        <v/>
      </c>
      <c r="L84" s="8" t="str">
        <f>IF(AA84="","",IF(A84&lt;=jfq,(AA84-bf*10000)/SUM(C$5:$C84)/(C84/C83),AA84/SUM(C$5:$C84)))</f>
        <v/>
      </c>
      <c r="M84" s="76" t="str">
        <f>IF(B84="","",IF(O83&lt;=SUM($C$5:C84),"",IF(C84="",O84/O83-1,(O84/O83)/(C84/C83)-1)))</f>
        <v/>
      </c>
      <c r="N84" s="5" t="str">
        <f t="shared" si="41"/>
        <v/>
      </c>
      <c r="O84" s="5" t="str">
        <f t="shared" si="24"/>
        <v/>
      </c>
      <c r="P84" s="5" t="str">
        <f>IF(A84="","",IF(B84&lt;=18,MAX(SUM($C$5:C84),O84),IF(A84&lt;=jfq,IF(B84&lt;=41,MAX(SUM($C$5:C84)*1.6,O84),IF(B84&lt;=61,MAX(SUM($C$5:C84)*1.4,O84),MAX(SUM($C$5:C84)*1.2,O84))),IF(B84&lt;=41,MAX(SUM($C$5:C84)*1.6,O84,N84),IF(B84&lt;=61,MAX(SUM($C$5:C84)*1.4,O84,N84),MAX(SUM($C$5:C84)*1.2,O84,N84))))))</f>
        <v/>
      </c>
      <c r="Q84" s="5" t="str">
        <f>IF(A84="","",IF(A84&lt;=jfq,IF(B84&lt;=18,MAX(SUM($C$5:C84),O84),IF(B84&lt;=41,MAX(SUM($C$5:C84)*1.6,O84),IF(B84&lt;=61,MAX(SUM($C$5:C84)*1.4,O84),MAX(SUM($C$5:C84)*1.2,O84)))),IF(B84&lt;=18,MAX(SUM($C$5:C84),O84,N84),IF(B84&lt;=41,MAX(SUM($C$5:C84)*1.6,O84,N84),IF(B84&lt;=61,MAX(SUM($C$5:C84)*1.4,O84,N84),MAX(SUM($C$5:C84)*1.2,O84,N84))))))</f>
        <v/>
      </c>
      <c r="R84" s="5" t="str">
        <f t="shared" si="30"/>
        <v/>
      </c>
      <c r="S84" s="5" t="str">
        <f t="shared" si="31"/>
        <v/>
      </c>
      <c r="T84" s="5" t="str">
        <f t="shared" si="32"/>
        <v/>
      </c>
      <c r="U84" s="5" t="str">
        <f>IF(A84="","",SUM($C$5:C84)*T84/O84)</f>
        <v/>
      </c>
      <c r="V84" s="5" t="str">
        <f t="shared" si="33"/>
        <v/>
      </c>
      <c r="W84" s="5" t="str">
        <f t="shared" si="34"/>
        <v/>
      </c>
      <c r="X84" s="5" t="str">
        <f t="shared" si="35"/>
        <v/>
      </c>
      <c r="Y84" s="5" t="str">
        <f t="shared" si="36"/>
        <v/>
      </c>
      <c r="Z84" s="5" t="str">
        <f t="shared" si="37"/>
        <v/>
      </c>
      <c r="AA84" s="5" t="str">
        <f>IF(A84=1,"",IF(A84="","",IF(O83&gt;=SUM($C$4:C83),O84-O83,"")))</f>
        <v/>
      </c>
      <c r="AB84" s="1">
        <f>IFERROR(IF(A84&lt;jfq,IF((U83/SUM($C$5:C83))-(U84/SUM($C$5:C84))&gt;0.2,1,0),IF((U83-U84)/SUM($C$5:C84)&gt;0.2,1,0)),0)</f>
        <v>0</v>
      </c>
      <c r="AC84" s="1">
        <f t="shared" si="38"/>
        <v>0</v>
      </c>
      <c r="AD84" s="1" t="str">
        <f t="shared" si="39"/>
        <v/>
      </c>
      <c r="AE84" s="1" t="str">
        <f>IFERROR(MAX(MIN((1-400/SUM($C$5:C84)-(1-U83/SUM($C$5:C83)))*O84,O84*0.2),0),"")</f>
        <v/>
      </c>
    </row>
    <row r="85" spans="1:31">
      <c r="A85" s="4" t="str">
        <f t="shared" si="42"/>
        <v/>
      </c>
      <c r="B85" s="4" t="str">
        <f t="shared" si="43"/>
        <v/>
      </c>
      <c r="C85" s="4"/>
      <c r="D85" s="4" t="str">
        <f t="shared" si="23"/>
        <v/>
      </c>
      <c r="E85" s="48" t="str">
        <f t="shared" si="25"/>
        <v/>
      </c>
      <c r="F85" s="48" t="str">
        <f t="shared" si="26"/>
        <v/>
      </c>
      <c r="G85" s="48" t="str">
        <f t="shared" si="27"/>
        <v/>
      </c>
      <c r="H85" s="48" t="str">
        <f t="shared" si="28"/>
        <v/>
      </c>
      <c r="I85" s="48" t="str">
        <f t="shared" si="29"/>
        <v/>
      </c>
      <c r="J85" s="4" t="str">
        <f t="shared" si="40"/>
        <v/>
      </c>
      <c r="K85" s="8" t="str">
        <f>IF(B85="","",IF(O84&lt;=SUM($C$5:C85),"",IF(A85&lt;=jfq,(O85/C85-1)/((A85+1)/2),(O85/SUM($C$5:C85)-1)/(A85-(jfq-1)/2))))</f>
        <v/>
      </c>
      <c r="L85" s="8" t="str">
        <f>IF(AA85="","",IF(A85&lt;=jfq,(AA85-bf*10000)/SUM(C$5:$C85)/(C85/C84),AA85/SUM(C$5:$C85)))</f>
        <v/>
      </c>
      <c r="M85" s="76" t="str">
        <f>IF(B85="","",IF(O84&lt;=SUM($C$5:C85),"",IF(C85="",O85/O84-1,(O85/O84)/(C85/C84)-1)))</f>
        <v/>
      </c>
      <c r="N85" s="5" t="str">
        <f t="shared" si="41"/>
        <v/>
      </c>
      <c r="O85" s="5" t="str">
        <f t="shared" si="24"/>
        <v/>
      </c>
      <c r="P85" s="5" t="str">
        <f>IF(A85="","",IF(B85&lt;=18,MAX(SUM($C$5:C85),O85),IF(A85&lt;=jfq,IF(B85&lt;=41,MAX(SUM($C$5:C85)*1.6,O85),IF(B85&lt;=61,MAX(SUM($C$5:C85)*1.4,O85),MAX(SUM($C$5:C85)*1.2,O85))),IF(B85&lt;=41,MAX(SUM($C$5:C85)*1.6,O85,N85),IF(B85&lt;=61,MAX(SUM($C$5:C85)*1.4,O85,N85),MAX(SUM($C$5:C85)*1.2,O85,N85))))))</f>
        <v/>
      </c>
      <c r="Q85" s="5" t="str">
        <f>IF(A85="","",IF(A85&lt;=jfq,IF(B85&lt;=18,MAX(SUM($C$5:C85),O85),IF(B85&lt;=41,MAX(SUM($C$5:C85)*1.6,O85),IF(B85&lt;=61,MAX(SUM($C$5:C85)*1.4,O85),MAX(SUM($C$5:C85)*1.2,O85)))),IF(B85&lt;=18,MAX(SUM($C$5:C85),O85,N85),IF(B85&lt;=41,MAX(SUM($C$5:C85)*1.6,O85,N85),IF(B85&lt;=61,MAX(SUM($C$5:C85)*1.4,O85,N85),MAX(SUM($C$5:C85)*1.2,O85,N85))))))</f>
        <v/>
      </c>
      <c r="R85" s="5" t="str">
        <f t="shared" si="30"/>
        <v/>
      </c>
      <c r="S85" s="5" t="str">
        <f t="shared" si="31"/>
        <v/>
      </c>
      <c r="T85" s="5" t="str">
        <f t="shared" si="32"/>
        <v/>
      </c>
      <c r="U85" s="5" t="str">
        <f>IF(A85="","",SUM($C$5:C85)*T85/O85)</f>
        <v/>
      </c>
      <c r="V85" s="5" t="str">
        <f t="shared" si="33"/>
        <v/>
      </c>
      <c r="W85" s="5" t="str">
        <f t="shared" si="34"/>
        <v/>
      </c>
      <c r="X85" s="5" t="str">
        <f t="shared" si="35"/>
        <v/>
      </c>
      <c r="Y85" s="5" t="str">
        <f t="shared" si="36"/>
        <v/>
      </c>
      <c r="Z85" s="5" t="str">
        <f t="shared" si="37"/>
        <v/>
      </c>
      <c r="AA85" s="5" t="str">
        <f>IF(A85=1,"",IF(A85="","",IF(O84&gt;=SUM($C$4:C84),O85-O84,"")))</f>
        <v/>
      </c>
      <c r="AB85" s="1">
        <f>IFERROR(IF(A85&lt;jfq,IF((U84/SUM($C$5:C84))-(U85/SUM($C$5:C85))&gt;0.2,1,0),IF((U84-U85)/SUM($C$5:C85)&gt;0.2,1,0)),0)</f>
        <v>0</v>
      </c>
      <c r="AC85" s="1">
        <f t="shared" si="38"/>
        <v>0</v>
      </c>
      <c r="AD85" s="1" t="str">
        <f t="shared" si="39"/>
        <v/>
      </c>
      <c r="AE85" s="1" t="str">
        <f>IFERROR(MAX(MIN((1-400/SUM($C$5:C85)-(1-U84/SUM($C$5:C84)))*O85,O85*0.2),0),"")</f>
        <v/>
      </c>
    </row>
    <row r="86" spans="1:31">
      <c r="A86" s="4" t="str">
        <f t="shared" si="42"/>
        <v/>
      </c>
      <c r="B86" s="4" t="str">
        <f t="shared" si="43"/>
        <v/>
      </c>
      <c r="C86" s="4"/>
      <c r="D86" s="4" t="str">
        <f t="shared" si="23"/>
        <v/>
      </c>
      <c r="E86" s="48" t="str">
        <f t="shared" si="25"/>
        <v/>
      </c>
      <c r="F86" s="48" t="str">
        <f t="shared" si="26"/>
        <v/>
      </c>
      <c r="G86" s="48" t="str">
        <f t="shared" si="27"/>
        <v/>
      </c>
      <c r="H86" s="48" t="str">
        <f t="shared" si="28"/>
        <v/>
      </c>
      <c r="I86" s="48" t="str">
        <f t="shared" si="29"/>
        <v/>
      </c>
      <c r="J86" s="4" t="str">
        <f t="shared" si="40"/>
        <v/>
      </c>
      <c r="K86" s="8" t="str">
        <f>IF(B86="","",IF(O85&lt;=SUM($C$5:C86),"",IF(A86&lt;=jfq,(O86/C86-1)/((A86+1)/2),(O86/SUM($C$5:C86)-1)/(A86-(jfq-1)/2))))</f>
        <v/>
      </c>
      <c r="L86" s="8" t="str">
        <f>IF(AA86="","",IF(A86&lt;=jfq,(AA86-bf*10000)/SUM(C$5:$C86)/(C86/C85),AA86/SUM(C$5:$C86)))</f>
        <v/>
      </c>
      <c r="M86" s="76" t="str">
        <f>IF(B86="","",IF(O85&lt;=SUM($C$5:C86),"",IF(C86="",O86/O85-1,(O86/O85)/(C86/C85)-1)))</f>
        <v/>
      </c>
      <c r="N86" s="5" t="str">
        <f t="shared" si="41"/>
        <v/>
      </c>
      <c r="O86" s="5" t="str">
        <f t="shared" si="24"/>
        <v/>
      </c>
      <c r="P86" s="5" t="str">
        <f>IF(A86="","",IF(B86&lt;=18,MAX(SUM($C$5:C86),O86),IF(A86&lt;=jfq,IF(B86&lt;=41,MAX(SUM($C$5:C86)*1.6,O86),IF(B86&lt;=61,MAX(SUM($C$5:C86)*1.4,O86),MAX(SUM($C$5:C86)*1.2,O86))),IF(B86&lt;=41,MAX(SUM($C$5:C86)*1.6,O86,N86),IF(B86&lt;=61,MAX(SUM($C$5:C86)*1.4,O86,N86),MAX(SUM($C$5:C86)*1.2,O86,N86))))))</f>
        <v/>
      </c>
      <c r="Q86" s="5" t="str">
        <f>IF(A86="","",IF(A86&lt;=jfq,IF(B86&lt;=18,MAX(SUM($C$5:C86),O86),IF(B86&lt;=41,MAX(SUM($C$5:C86)*1.6,O86),IF(B86&lt;=61,MAX(SUM($C$5:C86)*1.4,O86),MAX(SUM($C$5:C86)*1.2,O86)))),IF(B86&lt;=18,MAX(SUM($C$5:C86),O86,N86),IF(B86&lt;=41,MAX(SUM($C$5:C86)*1.6,O86,N86),IF(B86&lt;=61,MAX(SUM($C$5:C86)*1.4,O86,N86),MAX(SUM($C$5:C86)*1.2,O86,N86))))))</f>
        <v/>
      </c>
      <c r="R86" s="5" t="str">
        <f t="shared" si="30"/>
        <v/>
      </c>
      <c r="S86" s="5" t="str">
        <f t="shared" si="31"/>
        <v/>
      </c>
      <c r="T86" s="5" t="str">
        <f t="shared" si="32"/>
        <v/>
      </c>
      <c r="U86" s="5" t="str">
        <f>IF(A86="","",SUM($C$5:C86)*T86/O86)</f>
        <v/>
      </c>
      <c r="V86" s="5" t="str">
        <f t="shared" si="33"/>
        <v/>
      </c>
      <c r="W86" s="5" t="str">
        <f t="shared" si="34"/>
        <v/>
      </c>
      <c r="X86" s="5" t="str">
        <f t="shared" si="35"/>
        <v/>
      </c>
      <c r="Y86" s="5" t="str">
        <f t="shared" si="36"/>
        <v/>
      </c>
      <c r="Z86" s="5" t="str">
        <f t="shared" si="37"/>
        <v/>
      </c>
      <c r="AA86" s="5" t="str">
        <f>IF(A86=1,"",IF(A86="","",IF(O85&gt;=SUM($C$4:C85),O86-O85,"")))</f>
        <v/>
      </c>
      <c r="AB86" s="1">
        <f>IFERROR(IF(A86&lt;jfq,IF((U85/SUM($C$5:C85))-(U86/SUM($C$5:C86))&gt;0.2,1,0),IF((U85-U86)/SUM($C$5:C86)&gt;0.2,1,0)),0)</f>
        <v>0</v>
      </c>
      <c r="AC86" s="1">
        <f t="shared" si="38"/>
        <v>0</v>
      </c>
      <c r="AD86" s="1" t="str">
        <f t="shared" si="39"/>
        <v/>
      </c>
      <c r="AE86" s="1" t="str">
        <f>IFERROR(MAX(MIN((1-400/SUM($C$5:C86)-(1-U85/SUM($C$5:C85)))*O86,O86*0.2),0),"")</f>
        <v/>
      </c>
    </row>
    <row r="87" spans="1:31">
      <c r="A87" s="4" t="str">
        <f t="shared" si="42"/>
        <v/>
      </c>
      <c r="B87" s="4" t="str">
        <f t="shared" si="43"/>
        <v/>
      </c>
      <c r="C87" s="4"/>
      <c r="D87" s="4" t="str">
        <f t="shared" si="23"/>
        <v/>
      </c>
      <c r="E87" s="48" t="str">
        <f t="shared" si="25"/>
        <v/>
      </c>
      <c r="F87" s="48" t="str">
        <f t="shared" si="26"/>
        <v/>
      </c>
      <c r="G87" s="48" t="str">
        <f t="shared" si="27"/>
        <v/>
      </c>
      <c r="H87" s="48" t="str">
        <f t="shared" si="28"/>
        <v/>
      </c>
      <c r="I87" s="48" t="str">
        <f t="shared" si="29"/>
        <v/>
      </c>
      <c r="J87" s="4" t="str">
        <f t="shared" si="40"/>
        <v/>
      </c>
      <c r="K87" s="8" t="str">
        <f>IF(B87="","",IF(O86&lt;=SUM($C$5:C87),"",IF(A87&lt;=jfq,(O87/C87-1)/((A87+1)/2),(O87/SUM($C$5:C87)-1)/(A87-(jfq-1)/2))))</f>
        <v/>
      </c>
      <c r="L87" s="8" t="str">
        <f>IF(AA87="","",IF(A87&lt;=jfq,(AA87-bf*10000)/SUM(C$5:$C87)/(C87/C86),AA87/SUM(C$5:$C87)))</f>
        <v/>
      </c>
      <c r="M87" s="76" t="str">
        <f>IF(B87="","",IF(O86&lt;=SUM($C$5:C87),"",IF(C87="",O87/O86-1,(O87/O86)/(C87/C86)-1)))</f>
        <v/>
      </c>
      <c r="N87" s="5" t="str">
        <f t="shared" si="41"/>
        <v/>
      </c>
      <c r="O87" s="5" t="str">
        <f t="shared" si="24"/>
        <v/>
      </c>
      <c r="P87" s="5" t="str">
        <f>IF(A87="","",IF(B87&lt;=18,MAX(SUM($C$5:C87),O87),IF(A87&lt;=jfq,IF(B87&lt;=41,MAX(SUM($C$5:C87)*1.6,O87),IF(B87&lt;=61,MAX(SUM($C$5:C87)*1.4,O87),MAX(SUM($C$5:C87)*1.2,O87))),IF(B87&lt;=41,MAX(SUM($C$5:C87)*1.6,O87,N87),IF(B87&lt;=61,MAX(SUM($C$5:C87)*1.4,O87,N87),MAX(SUM($C$5:C87)*1.2,O87,N87))))))</f>
        <v/>
      </c>
      <c r="Q87" s="5" t="str">
        <f>IF(A87="","",IF(A87&lt;=jfq,IF(B87&lt;=18,MAX(SUM($C$5:C87),O87),IF(B87&lt;=41,MAX(SUM($C$5:C87)*1.6,O87),IF(B87&lt;=61,MAX(SUM($C$5:C87)*1.4,O87),MAX(SUM($C$5:C87)*1.2,O87)))),IF(B87&lt;=18,MAX(SUM($C$5:C87),O87,N87),IF(B87&lt;=41,MAX(SUM($C$5:C87)*1.6,O87,N87),IF(B87&lt;=61,MAX(SUM($C$5:C87)*1.4,O87,N87),MAX(SUM($C$5:C87)*1.2,O87,N87))))))</f>
        <v/>
      </c>
      <c r="R87" s="5" t="str">
        <f t="shared" si="30"/>
        <v/>
      </c>
      <c r="S87" s="5" t="str">
        <f t="shared" si="31"/>
        <v/>
      </c>
      <c r="T87" s="5" t="str">
        <f t="shared" si="32"/>
        <v/>
      </c>
      <c r="U87" s="5" t="str">
        <f>IF(A87="","",SUM($C$5:C87)*T87/O87)</f>
        <v/>
      </c>
      <c r="V87" s="5" t="str">
        <f t="shared" si="33"/>
        <v/>
      </c>
      <c r="W87" s="5" t="str">
        <f t="shared" si="34"/>
        <v/>
      </c>
      <c r="X87" s="5" t="str">
        <f t="shared" si="35"/>
        <v/>
      </c>
      <c r="Y87" s="5" t="str">
        <f t="shared" si="36"/>
        <v/>
      </c>
      <c r="Z87" s="5" t="str">
        <f t="shared" si="37"/>
        <v/>
      </c>
      <c r="AA87" s="5" t="str">
        <f>IF(A87=1,"",IF(A87="","",IF(O86&gt;=SUM($C$4:C86),O87-O86,"")))</f>
        <v/>
      </c>
      <c r="AB87" s="1">
        <f>IFERROR(IF(A87&lt;jfq,IF((U86/SUM($C$5:C86))-(U87/SUM($C$5:C87))&gt;0.2,1,0),IF((U86-U87)/SUM($C$5:C87)&gt;0.2,1,0)),0)</f>
        <v>0</v>
      </c>
      <c r="AC87" s="1">
        <f t="shared" si="38"/>
        <v>0</v>
      </c>
      <c r="AD87" s="1" t="str">
        <f t="shared" si="39"/>
        <v/>
      </c>
      <c r="AE87" s="1" t="str">
        <f>IFERROR(MAX(MIN((1-400/SUM($C$5:C87)-(1-U86/SUM($C$5:C86)))*O87,O87*0.2),0),"")</f>
        <v/>
      </c>
    </row>
    <row r="88" spans="1:31">
      <c r="A88" s="4" t="str">
        <f t="shared" si="42"/>
        <v/>
      </c>
      <c r="B88" s="4" t="str">
        <f t="shared" si="43"/>
        <v/>
      </c>
      <c r="C88" s="4"/>
      <c r="D88" s="4" t="str">
        <f t="shared" si="23"/>
        <v/>
      </c>
      <c r="E88" s="48" t="str">
        <f t="shared" si="25"/>
        <v/>
      </c>
      <c r="F88" s="48" t="str">
        <f t="shared" si="26"/>
        <v/>
      </c>
      <c r="G88" s="48" t="str">
        <f t="shared" si="27"/>
        <v/>
      </c>
      <c r="H88" s="48" t="str">
        <f t="shared" si="28"/>
        <v/>
      </c>
      <c r="I88" s="48" t="str">
        <f t="shared" si="29"/>
        <v/>
      </c>
      <c r="J88" s="4" t="str">
        <f t="shared" si="40"/>
        <v/>
      </c>
      <c r="K88" s="8" t="str">
        <f>IF(B88="","",IF(O87&lt;=SUM($C$5:C88),"",IF(A88&lt;=jfq,(O88/C88-1)/((A88+1)/2),(O88/SUM($C$5:C88)-1)/(A88-(jfq-1)/2))))</f>
        <v/>
      </c>
      <c r="L88" s="8" t="str">
        <f>IF(AA88="","",IF(A88&lt;=jfq,(AA88-bf*10000)/SUM(C$5:$C88)/(C88/C87),AA88/SUM(C$5:$C88)))</f>
        <v/>
      </c>
      <c r="M88" s="76" t="str">
        <f>IF(B88="","",IF(O87&lt;=SUM($C$5:C88),"",IF(C88="",O88/O87-1,(O88/O87)/(C88/C87)-1)))</f>
        <v/>
      </c>
      <c r="N88" s="5" t="str">
        <f t="shared" si="41"/>
        <v/>
      </c>
      <c r="O88" s="5" t="str">
        <f t="shared" si="24"/>
        <v/>
      </c>
      <c r="P88" s="5" t="str">
        <f>IF(A88="","",IF(B88&lt;=18,MAX(SUM($C$5:C88),O88),IF(A88&lt;=jfq,IF(B88&lt;=41,MAX(SUM($C$5:C88)*1.6,O88),IF(B88&lt;=61,MAX(SUM($C$5:C88)*1.4,O88),MAX(SUM($C$5:C88)*1.2,O88))),IF(B88&lt;=41,MAX(SUM($C$5:C88)*1.6,O88,N88),IF(B88&lt;=61,MAX(SUM($C$5:C88)*1.4,O88,N88),MAX(SUM($C$5:C88)*1.2,O88,N88))))))</f>
        <v/>
      </c>
      <c r="Q88" s="5" t="str">
        <f>IF(A88="","",IF(A88&lt;=jfq,IF(B88&lt;=18,MAX(SUM($C$5:C88),O88),IF(B88&lt;=41,MAX(SUM($C$5:C88)*1.6,O88),IF(B88&lt;=61,MAX(SUM($C$5:C88)*1.4,O88),MAX(SUM($C$5:C88)*1.2,O88)))),IF(B88&lt;=18,MAX(SUM($C$5:C88),O88,N88),IF(B88&lt;=41,MAX(SUM($C$5:C88)*1.6,O88,N88),IF(B88&lt;=61,MAX(SUM($C$5:C88)*1.4,O88,N88),MAX(SUM($C$5:C88)*1.2,O88,N88))))))</f>
        <v/>
      </c>
      <c r="R88" s="5" t="str">
        <f t="shared" si="30"/>
        <v/>
      </c>
      <c r="S88" s="5" t="str">
        <f t="shared" si="31"/>
        <v/>
      </c>
      <c r="T88" s="5" t="str">
        <f t="shared" si="32"/>
        <v/>
      </c>
      <c r="U88" s="5" t="str">
        <f>IF(A88="","",SUM($C$5:C88)*T88/O88)</f>
        <v/>
      </c>
      <c r="V88" s="5" t="str">
        <f t="shared" si="33"/>
        <v/>
      </c>
      <c r="W88" s="5" t="str">
        <f t="shared" si="34"/>
        <v/>
      </c>
      <c r="X88" s="5" t="str">
        <f t="shared" si="35"/>
        <v/>
      </c>
      <c r="Y88" s="5" t="str">
        <f t="shared" si="36"/>
        <v/>
      </c>
      <c r="Z88" s="5" t="str">
        <f t="shared" si="37"/>
        <v/>
      </c>
      <c r="AA88" s="5" t="str">
        <f>IF(A88=1,"",IF(A88="","",IF(O87&gt;=SUM($C$4:C87),O88-O87,"")))</f>
        <v/>
      </c>
      <c r="AB88" s="1">
        <f>IFERROR(IF(A88&lt;jfq,IF((U87/SUM($C$5:C87))-(U88/SUM($C$5:C88))&gt;0.2,1,0),IF((U87-U88)/SUM($C$5:C88)&gt;0.2,1,0)),0)</f>
        <v>0</v>
      </c>
      <c r="AC88" s="1">
        <f t="shared" si="38"/>
        <v>0</v>
      </c>
      <c r="AD88" s="1" t="str">
        <f t="shared" si="39"/>
        <v/>
      </c>
      <c r="AE88" s="1" t="str">
        <f>IFERROR(MAX(MIN((1-400/SUM($C$5:C88)-(1-U87/SUM($C$5:C87)))*O88,O88*0.2),0),"")</f>
        <v/>
      </c>
    </row>
    <row r="89" spans="1:31">
      <c r="A89" s="4" t="str">
        <f t="shared" si="42"/>
        <v/>
      </c>
      <c r="B89" s="4" t="str">
        <f t="shared" si="43"/>
        <v/>
      </c>
      <c r="C89" s="4"/>
      <c r="D89" s="4" t="str">
        <f t="shared" si="23"/>
        <v/>
      </c>
      <c r="E89" s="48" t="str">
        <f t="shared" si="25"/>
        <v/>
      </c>
      <c r="F89" s="48" t="str">
        <f t="shared" si="26"/>
        <v/>
      </c>
      <c r="G89" s="48" t="str">
        <f t="shared" si="27"/>
        <v/>
      </c>
      <c r="H89" s="48" t="str">
        <f t="shared" si="28"/>
        <v/>
      </c>
      <c r="I89" s="48" t="str">
        <f t="shared" si="29"/>
        <v/>
      </c>
      <c r="J89" s="4" t="str">
        <f t="shared" si="40"/>
        <v/>
      </c>
      <c r="K89" s="8" t="str">
        <f>IF(B89="","",IF(O88&lt;=SUM($C$5:C89),"",IF(A89&lt;=jfq,(O89/C89-1)/((A89+1)/2),(O89/SUM($C$5:C89)-1)/(A89-(jfq-1)/2))))</f>
        <v/>
      </c>
      <c r="L89" s="8" t="str">
        <f>IF(AA89="","",IF(A89&lt;=jfq,(AA89-bf*10000)/SUM(C$5:$C89)/(C89/C88),AA89/SUM(C$5:$C89)))</f>
        <v/>
      </c>
      <c r="M89" s="76" t="str">
        <f>IF(B89="","",IF(O88&lt;=SUM($C$5:C89),"",IF(C89="",O89/O88-1,(O89/O88)/(C89/C88)-1)))</f>
        <v/>
      </c>
      <c r="N89" s="5" t="str">
        <f t="shared" si="41"/>
        <v/>
      </c>
      <c r="O89" s="5" t="str">
        <f t="shared" si="24"/>
        <v/>
      </c>
      <c r="P89" s="5" t="str">
        <f>IF(A89="","",IF(B89&lt;=18,MAX(SUM($C$5:C89),O89),IF(A89&lt;=jfq,IF(B89&lt;=41,MAX(SUM($C$5:C89)*1.6,O89),IF(B89&lt;=61,MAX(SUM($C$5:C89)*1.4,O89),MAX(SUM($C$5:C89)*1.2,O89))),IF(B89&lt;=41,MAX(SUM($C$5:C89)*1.6,O89,N89),IF(B89&lt;=61,MAX(SUM($C$5:C89)*1.4,O89,N89),MAX(SUM($C$5:C89)*1.2,O89,N89))))))</f>
        <v/>
      </c>
      <c r="Q89" s="5" t="str">
        <f>IF(A89="","",IF(A89&lt;=jfq,IF(B89&lt;=18,MAX(SUM($C$5:C89),O89),IF(B89&lt;=41,MAX(SUM($C$5:C89)*1.6,O89),IF(B89&lt;=61,MAX(SUM($C$5:C89)*1.4,O89),MAX(SUM($C$5:C89)*1.2,O89)))),IF(B89&lt;=18,MAX(SUM($C$5:C89),O89,N89),IF(B89&lt;=41,MAX(SUM($C$5:C89)*1.6,O89,N89),IF(B89&lt;=61,MAX(SUM($C$5:C89)*1.4,O89,N89),MAX(SUM($C$5:C89)*1.2,O89,N89))))))</f>
        <v/>
      </c>
      <c r="R89" s="5" t="str">
        <f t="shared" si="30"/>
        <v/>
      </c>
      <c r="S89" s="5" t="str">
        <f t="shared" si="31"/>
        <v/>
      </c>
      <c r="T89" s="5" t="str">
        <f t="shared" si="32"/>
        <v/>
      </c>
      <c r="U89" s="5" t="str">
        <f>IF(A89="","",SUM($C$5:C89)*T89/O89)</f>
        <v/>
      </c>
      <c r="V89" s="5" t="str">
        <f t="shared" si="33"/>
        <v/>
      </c>
      <c r="W89" s="5" t="str">
        <f t="shared" si="34"/>
        <v/>
      </c>
      <c r="X89" s="5" t="str">
        <f t="shared" si="35"/>
        <v/>
      </c>
      <c r="Y89" s="5" t="str">
        <f t="shared" si="36"/>
        <v/>
      </c>
      <c r="Z89" s="5" t="str">
        <f t="shared" si="37"/>
        <v/>
      </c>
      <c r="AA89" s="5" t="str">
        <f>IF(A89=1,"",IF(A89="","",IF(O88&gt;=SUM($C$4:C88),O89-O88,"")))</f>
        <v/>
      </c>
      <c r="AB89" s="1">
        <f>IFERROR(IF(A89&lt;jfq,IF((U88/SUM($C$5:C88))-(U89/SUM($C$5:C89))&gt;0.2,1,0),IF((U88-U89)/SUM($C$5:C89)&gt;0.2,1,0)),0)</f>
        <v>0</v>
      </c>
      <c r="AC89" s="1">
        <f t="shared" si="38"/>
        <v>0</v>
      </c>
      <c r="AD89" s="1" t="str">
        <f t="shared" si="39"/>
        <v/>
      </c>
      <c r="AE89" s="1" t="str">
        <f>IFERROR(MAX(MIN((1-400/SUM($C$5:C89)-(1-U88/SUM($C$5:C88)))*O89,O89*0.2),0),"")</f>
        <v/>
      </c>
    </row>
    <row r="90" spans="1:31">
      <c r="A90" s="4" t="str">
        <f t="shared" si="42"/>
        <v/>
      </c>
      <c r="B90" s="4" t="str">
        <f t="shared" si="43"/>
        <v/>
      </c>
      <c r="C90" s="4"/>
      <c r="D90" s="4" t="str">
        <f t="shared" si="23"/>
        <v/>
      </c>
      <c r="E90" s="48" t="str">
        <f t="shared" si="25"/>
        <v/>
      </c>
      <c r="F90" s="48" t="str">
        <f t="shared" si="26"/>
        <v/>
      </c>
      <c r="G90" s="48" t="str">
        <f t="shared" si="27"/>
        <v/>
      </c>
      <c r="H90" s="48" t="str">
        <f t="shared" si="28"/>
        <v/>
      </c>
      <c r="I90" s="48" t="str">
        <f t="shared" si="29"/>
        <v/>
      </c>
      <c r="J90" s="4" t="str">
        <f t="shared" si="40"/>
        <v/>
      </c>
      <c r="K90" s="8" t="str">
        <f>IF(B90="","",IF(O89&lt;=SUM($C$5:C90),"",IF(A90&lt;=jfq,(O90/C90-1)/((A90+1)/2),(O90/SUM($C$5:C90)-1)/(A90-(jfq-1)/2))))</f>
        <v/>
      </c>
      <c r="L90" s="8" t="str">
        <f>IF(AA90="","",IF(A90&lt;=jfq,(AA90-bf*10000)/SUM(C$5:$C90)/(C90/C89),AA90/SUM(C$5:$C90)))</f>
        <v/>
      </c>
      <c r="M90" s="76" t="str">
        <f>IF(B90="","",IF(O89&lt;=SUM($C$5:C90),"",IF(C90="",O90/O89-1,(O90/O89)/(C90/C89)-1)))</f>
        <v/>
      </c>
      <c r="N90" s="5" t="str">
        <f t="shared" si="41"/>
        <v/>
      </c>
      <c r="O90" s="5" t="str">
        <f t="shared" si="24"/>
        <v/>
      </c>
      <c r="P90" s="5" t="str">
        <f>IF(A90="","",IF(B90&lt;=18,MAX(SUM($C$5:C90),O90),IF(A90&lt;=jfq,IF(B90&lt;=41,MAX(SUM($C$5:C90)*1.6,O90),IF(B90&lt;=61,MAX(SUM($C$5:C90)*1.4,O90),MAX(SUM($C$5:C90)*1.2,O90))),IF(B90&lt;=41,MAX(SUM($C$5:C90)*1.6,O90,N90),IF(B90&lt;=61,MAX(SUM($C$5:C90)*1.4,O90,N90),MAX(SUM($C$5:C90)*1.2,O90,N90))))))</f>
        <v/>
      </c>
      <c r="Q90" s="5" t="str">
        <f>IF(A90="","",IF(A90&lt;=jfq,IF(B90&lt;=18,MAX(SUM($C$5:C90),O90),IF(B90&lt;=41,MAX(SUM($C$5:C90)*1.6,O90),IF(B90&lt;=61,MAX(SUM($C$5:C90)*1.4,O90),MAX(SUM($C$5:C90)*1.2,O90)))),IF(B90&lt;=18,MAX(SUM($C$5:C90),O90,N90),IF(B90&lt;=41,MAX(SUM($C$5:C90)*1.6,O90,N90),IF(B90&lt;=61,MAX(SUM($C$5:C90)*1.4,O90,N90),MAX(SUM($C$5:C90)*1.2,O90,N90))))))</f>
        <v/>
      </c>
      <c r="R90" s="5" t="str">
        <f t="shared" si="30"/>
        <v/>
      </c>
      <c r="S90" s="5" t="str">
        <f t="shared" si="31"/>
        <v/>
      </c>
      <c r="T90" s="5" t="str">
        <f t="shared" si="32"/>
        <v/>
      </c>
      <c r="U90" s="5" t="str">
        <f>IF(A90="","",SUM($C$5:C90)*T90/O90)</f>
        <v/>
      </c>
      <c r="V90" s="5" t="str">
        <f t="shared" si="33"/>
        <v/>
      </c>
      <c r="W90" s="5" t="str">
        <f t="shared" si="34"/>
        <v/>
      </c>
      <c r="X90" s="5" t="str">
        <f t="shared" si="35"/>
        <v/>
      </c>
      <c r="Y90" s="5" t="str">
        <f t="shared" si="36"/>
        <v/>
      </c>
      <c r="Z90" s="5" t="str">
        <f t="shared" si="37"/>
        <v/>
      </c>
      <c r="AA90" s="5" t="str">
        <f>IF(A90=1,"",IF(A90="","",IF(O89&gt;=SUM($C$4:C89),O90-O89,"")))</f>
        <v/>
      </c>
      <c r="AB90" s="1">
        <f>IFERROR(IF(A90&lt;jfq,IF((U89/SUM($C$5:C89))-(U90/SUM($C$5:C90))&gt;0.2,1,0),IF((U89-U90)/SUM($C$5:C90)&gt;0.2,1,0)),0)</f>
        <v>0</v>
      </c>
      <c r="AC90" s="1">
        <f t="shared" si="38"/>
        <v>0</v>
      </c>
      <c r="AD90" s="1" t="str">
        <f t="shared" si="39"/>
        <v/>
      </c>
      <c r="AE90" s="1" t="str">
        <f>IFERROR(MAX(MIN((1-400/SUM($C$5:C90)-(1-U89/SUM($C$5:C89)))*O90,O90*0.2),0),"")</f>
        <v/>
      </c>
    </row>
    <row r="91" spans="1:31">
      <c r="A91" s="4" t="str">
        <f t="shared" si="42"/>
        <v/>
      </c>
      <c r="B91" s="4" t="str">
        <f t="shared" si="43"/>
        <v/>
      </c>
      <c r="C91" s="4"/>
      <c r="D91" s="4" t="str">
        <f t="shared" si="23"/>
        <v/>
      </c>
      <c r="E91" s="48" t="str">
        <f t="shared" si="25"/>
        <v/>
      </c>
      <c r="F91" s="48" t="str">
        <f t="shared" si="26"/>
        <v/>
      </c>
      <c r="G91" s="48" t="str">
        <f t="shared" si="27"/>
        <v/>
      </c>
      <c r="H91" s="48" t="str">
        <f t="shared" si="28"/>
        <v/>
      </c>
      <c r="I91" s="48" t="str">
        <f t="shared" si="29"/>
        <v/>
      </c>
      <c r="J91" s="4" t="str">
        <f t="shared" si="40"/>
        <v/>
      </c>
      <c r="K91" s="8" t="str">
        <f>IF(B91="","",IF(O90&lt;=SUM($C$5:C91),"",IF(A91&lt;=jfq,(O91/C91-1)/((A91+1)/2),(O91/SUM($C$5:C91)-1)/(A91-(jfq-1)/2))))</f>
        <v/>
      </c>
      <c r="L91" s="8" t="str">
        <f>IF(AA91="","",IF(A91&lt;=jfq,(AA91-bf*10000)/SUM(C$5:$C91)/(C91/C90),AA91/SUM(C$5:$C91)))</f>
        <v/>
      </c>
      <c r="M91" s="76" t="str">
        <f>IF(B91="","",IF(O90&lt;=SUM($C$5:C91),"",IF(C91="",O91/O90-1,(O91/O90)/(C91/C90)-1)))</f>
        <v/>
      </c>
      <c r="N91" s="5" t="str">
        <f t="shared" si="41"/>
        <v/>
      </c>
      <c r="O91" s="5" t="str">
        <f t="shared" si="24"/>
        <v/>
      </c>
      <c r="P91" s="5" t="str">
        <f>IF(A91="","",IF(B91&lt;=18,MAX(SUM($C$5:C91),O91),IF(A91&lt;=jfq,IF(B91&lt;=41,MAX(SUM($C$5:C91)*1.6,O91),IF(B91&lt;=61,MAX(SUM($C$5:C91)*1.4,O91),MAX(SUM($C$5:C91)*1.2,O91))),IF(B91&lt;=41,MAX(SUM($C$5:C91)*1.6,O91,N91),IF(B91&lt;=61,MAX(SUM($C$5:C91)*1.4,O91,N91),MAX(SUM($C$5:C91)*1.2,O91,N91))))))</f>
        <v/>
      </c>
      <c r="Q91" s="5" t="str">
        <f>IF(A91="","",IF(A91&lt;=jfq,IF(B91&lt;=18,MAX(SUM($C$5:C91),O91),IF(B91&lt;=41,MAX(SUM($C$5:C91)*1.6,O91),IF(B91&lt;=61,MAX(SUM($C$5:C91)*1.4,O91),MAX(SUM($C$5:C91)*1.2,O91)))),IF(B91&lt;=18,MAX(SUM($C$5:C91),O91,N91),IF(B91&lt;=41,MAX(SUM($C$5:C91)*1.6,O91,N91),IF(B91&lt;=61,MAX(SUM($C$5:C91)*1.4,O91,N91),MAX(SUM($C$5:C91)*1.2,O91,N91))))))</f>
        <v/>
      </c>
      <c r="R91" s="5" t="str">
        <f t="shared" si="30"/>
        <v/>
      </c>
      <c r="S91" s="5" t="str">
        <f t="shared" si="31"/>
        <v/>
      </c>
      <c r="T91" s="5" t="str">
        <f t="shared" si="32"/>
        <v/>
      </c>
      <c r="U91" s="5" t="str">
        <f>IF(A91="","",SUM($C$5:C91)*T91/O91)</f>
        <v/>
      </c>
      <c r="V91" s="5" t="str">
        <f t="shared" si="33"/>
        <v/>
      </c>
      <c r="W91" s="5" t="str">
        <f t="shared" si="34"/>
        <v/>
      </c>
      <c r="X91" s="5" t="str">
        <f t="shared" si="35"/>
        <v/>
      </c>
      <c r="Y91" s="5" t="str">
        <f t="shared" si="36"/>
        <v/>
      </c>
      <c r="Z91" s="5" t="str">
        <f t="shared" si="37"/>
        <v/>
      </c>
      <c r="AA91" s="5" t="str">
        <f>IF(A91=1,"",IF(A91="","",IF(O90&gt;=SUM($C$4:C90),O91-O90,"")))</f>
        <v/>
      </c>
      <c r="AB91" s="1">
        <f>IFERROR(IF(A91&lt;jfq,IF((U90/SUM($C$5:C90))-(U91/SUM($C$5:C91))&gt;0.2,1,0),IF((U90-U91)/SUM($C$5:C91)&gt;0.2,1,0)),0)</f>
        <v>0</v>
      </c>
      <c r="AC91" s="1">
        <f t="shared" si="38"/>
        <v>0</v>
      </c>
      <c r="AD91" s="1" t="str">
        <f t="shared" si="39"/>
        <v/>
      </c>
      <c r="AE91" s="1" t="str">
        <f>IFERROR(MAX(MIN((1-400/SUM($C$5:C91)-(1-U90/SUM($C$5:C90)))*O91,O91*0.2),0),"")</f>
        <v/>
      </c>
    </row>
    <row r="92" spans="1:31">
      <c r="A92" s="4" t="str">
        <f t="shared" si="42"/>
        <v/>
      </c>
      <c r="B92" s="4" t="str">
        <f t="shared" si="43"/>
        <v/>
      </c>
      <c r="C92" s="4"/>
      <c r="D92" s="4" t="str">
        <f t="shared" si="23"/>
        <v/>
      </c>
      <c r="E92" s="48" t="str">
        <f t="shared" si="25"/>
        <v/>
      </c>
      <c r="F92" s="48" t="str">
        <f t="shared" si="26"/>
        <v/>
      </c>
      <c r="G92" s="48" t="str">
        <f t="shared" si="27"/>
        <v/>
      </c>
      <c r="H92" s="48" t="str">
        <f t="shared" si="28"/>
        <v/>
      </c>
      <c r="I92" s="48" t="str">
        <f t="shared" si="29"/>
        <v/>
      </c>
      <c r="J92" s="4" t="str">
        <f t="shared" si="40"/>
        <v/>
      </c>
      <c r="K92" s="8" t="str">
        <f>IF(B92="","",IF(O91&lt;=SUM($C$5:C92),"",IF(A92&lt;=jfq,(O92/C92-1)/((A92+1)/2),(O92/SUM($C$5:C92)-1)/(A92-(jfq-1)/2))))</f>
        <v/>
      </c>
      <c r="L92" s="8" t="str">
        <f>IF(AA92="","",IF(A92&lt;=jfq,(AA92-bf*10000)/SUM(C$5:$C92)/(C92/C91),AA92/SUM(C$5:$C92)))</f>
        <v/>
      </c>
      <c r="M92" s="76" t="str">
        <f>IF(B92="","",IF(O91&lt;=SUM($C$5:C92),"",IF(C92="",O92/O91-1,(O92/O91)/(C92/C91)-1)))</f>
        <v/>
      </c>
      <c r="N92" s="5" t="str">
        <f t="shared" si="41"/>
        <v/>
      </c>
      <c r="O92" s="5" t="str">
        <f t="shared" si="24"/>
        <v/>
      </c>
      <c r="P92" s="5" t="str">
        <f>IF(A92="","",IF(B92&lt;=18,MAX(SUM($C$5:C92),O92),IF(A92&lt;=jfq,IF(B92&lt;=41,MAX(SUM($C$5:C92)*1.6,O92),IF(B92&lt;=61,MAX(SUM($C$5:C92)*1.4,O92),MAX(SUM($C$5:C92)*1.2,O92))),IF(B92&lt;=41,MAX(SUM($C$5:C92)*1.6,O92,N92),IF(B92&lt;=61,MAX(SUM($C$5:C92)*1.4,O92,N92),MAX(SUM($C$5:C92)*1.2,O92,N92))))))</f>
        <v/>
      </c>
      <c r="Q92" s="5" t="str">
        <f>IF(A92="","",IF(A92&lt;=jfq,IF(B92&lt;=18,MAX(SUM($C$5:C92),O92),IF(B92&lt;=41,MAX(SUM($C$5:C92)*1.6,O92),IF(B92&lt;=61,MAX(SUM($C$5:C92)*1.4,O92),MAX(SUM($C$5:C92)*1.2,O92)))),IF(B92&lt;=18,MAX(SUM($C$5:C92),O92,N92),IF(B92&lt;=41,MAX(SUM($C$5:C92)*1.6,O92,N92),IF(B92&lt;=61,MAX(SUM($C$5:C92)*1.4,O92,N92),MAX(SUM($C$5:C92)*1.2,O92,N92))))))</f>
        <v/>
      </c>
      <c r="R92" s="5" t="str">
        <f t="shared" si="30"/>
        <v/>
      </c>
      <c r="S92" s="5" t="str">
        <f t="shared" si="31"/>
        <v/>
      </c>
      <c r="T92" s="5" t="str">
        <f t="shared" si="32"/>
        <v/>
      </c>
      <c r="U92" s="5" t="str">
        <f>IF(A92="","",SUM($C$5:C92)*T92/O92)</f>
        <v/>
      </c>
      <c r="V92" s="5" t="str">
        <f t="shared" si="33"/>
        <v/>
      </c>
      <c r="W92" s="5" t="str">
        <f t="shared" si="34"/>
        <v/>
      </c>
      <c r="X92" s="5" t="str">
        <f t="shared" si="35"/>
        <v/>
      </c>
      <c r="Y92" s="5" t="str">
        <f t="shared" si="36"/>
        <v/>
      </c>
      <c r="Z92" s="5" t="str">
        <f t="shared" si="37"/>
        <v/>
      </c>
      <c r="AA92" s="5" t="str">
        <f>IF(A92=1,"",IF(A92="","",IF(O91&gt;=SUM($C$4:C91),O92-O91,"")))</f>
        <v/>
      </c>
      <c r="AB92" s="1">
        <f>IFERROR(IF(A92&lt;jfq,IF((U91/SUM($C$5:C91))-(U92/SUM($C$5:C92))&gt;0.2,1,0),IF((U91-U92)/SUM($C$5:C92)&gt;0.2,1,0)),0)</f>
        <v>0</v>
      </c>
      <c r="AC92" s="1">
        <f t="shared" si="38"/>
        <v>0</v>
      </c>
      <c r="AD92" s="1" t="str">
        <f t="shared" si="39"/>
        <v/>
      </c>
      <c r="AE92" s="1" t="str">
        <f>IFERROR(MAX(MIN((1-400/SUM($C$5:C92)-(1-U91/SUM($C$5:C91)))*O92,O92*0.2),0),"")</f>
        <v/>
      </c>
    </row>
    <row r="93" spans="1:31">
      <c r="A93" s="4" t="str">
        <f t="shared" si="42"/>
        <v/>
      </c>
      <c r="B93" s="4" t="str">
        <f t="shared" si="43"/>
        <v/>
      </c>
      <c r="C93" s="4"/>
      <c r="D93" s="4" t="str">
        <f t="shared" si="23"/>
        <v/>
      </c>
      <c r="E93" s="48" t="str">
        <f t="shared" si="25"/>
        <v/>
      </c>
      <c r="F93" s="48" t="str">
        <f t="shared" si="26"/>
        <v/>
      </c>
      <c r="G93" s="48" t="str">
        <f t="shared" si="27"/>
        <v/>
      </c>
      <c r="H93" s="48" t="str">
        <f t="shared" si="28"/>
        <v/>
      </c>
      <c r="I93" s="48" t="str">
        <f t="shared" si="29"/>
        <v/>
      </c>
      <c r="J93" s="4" t="str">
        <f t="shared" si="40"/>
        <v/>
      </c>
      <c r="K93" s="8" t="str">
        <f>IF(B93="","",IF(O92&lt;=SUM($C$5:C93),"",IF(A93&lt;=jfq,(O93/C93-1)/((A93+1)/2),(O93/SUM($C$5:C93)-1)/(A93-(jfq-1)/2))))</f>
        <v/>
      </c>
      <c r="L93" s="8" t="str">
        <f>IF(AA93="","",IF(A93&lt;=jfq,(AA93-bf*10000)/SUM(C$5:$C93)/(C93/C92),AA93/SUM(C$5:$C93)))</f>
        <v/>
      </c>
      <c r="M93" s="76" t="str">
        <f>IF(B93="","",IF(O92&lt;=SUM($C$5:C93),"",IF(C93="",O93/O92-1,(O93/O92)/(C93/C92)-1)))</f>
        <v/>
      </c>
      <c r="N93" s="5" t="str">
        <f t="shared" si="41"/>
        <v/>
      </c>
      <c r="O93" s="5" t="str">
        <f t="shared" si="24"/>
        <v/>
      </c>
      <c r="P93" s="5" t="str">
        <f>IF(A93="","",IF(B93&lt;=18,MAX(SUM($C$5:C93),O93),IF(A93&lt;=jfq,IF(B93&lt;=41,MAX(SUM($C$5:C93)*1.6,O93),IF(B93&lt;=61,MAX(SUM($C$5:C93)*1.4,O93),MAX(SUM($C$5:C93)*1.2,O93))),IF(B93&lt;=41,MAX(SUM($C$5:C93)*1.6,O93,N93),IF(B93&lt;=61,MAX(SUM($C$5:C93)*1.4,O93,N93),MAX(SUM($C$5:C93)*1.2,O93,N93))))))</f>
        <v/>
      </c>
      <c r="Q93" s="5" t="str">
        <f>IF(A93="","",IF(A93&lt;=jfq,IF(B93&lt;=18,MAX(SUM($C$5:C93),O93),IF(B93&lt;=41,MAX(SUM($C$5:C93)*1.6,O93),IF(B93&lt;=61,MAX(SUM($C$5:C93)*1.4,O93),MAX(SUM($C$5:C93)*1.2,O93)))),IF(B93&lt;=18,MAX(SUM($C$5:C93),O93,N93),IF(B93&lt;=41,MAX(SUM($C$5:C93)*1.6,O93,N93),IF(B93&lt;=61,MAX(SUM($C$5:C93)*1.4,O93,N93),MAX(SUM($C$5:C93)*1.2,O93,N93))))))</f>
        <v/>
      </c>
      <c r="R93" s="5" t="str">
        <f t="shared" si="30"/>
        <v/>
      </c>
      <c r="S93" s="5" t="str">
        <f t="shared" si="31"/>
        <v/>
      </c>
      <c r="T93" s="5" t="str">
        <f t="shared" si="32"/>
        <v/>
      </c>
      <c r="U93" s="5" t="str">
        <f>IF(A93="","",SUM($C$5:C93)*T93/O93)</f>
        <v/>
      </c>
      <c r="V93" s="5" t="str">
        <f t="shared" si="33"/>
        <v/>
      </c>
      <c r="W93" s="5" t="str">
        <f t="shared" si="34"/>
        <v/>
      </c>
      <c r="X93" s="5" t="str">
        <f t="shared" si="35"/>
        <v/>
      </c>
      <c r="Y93" s="5" t="str">
        <f t="shared" si="36"/>
        <v/>
      </c>
      <c r="Z93" s="5" t="str">
        <f t="shared" si="37"/>
        <v/>
      </c>
      <c r="AA93" s="5" t="str">
        <f>IF(A93=1,"",IF(A93="","",IF(O92&gt;=SUM($C$4:C92),O93-O92,"")))</f>
        <v/>
      </c>
      <c r="AB93" s="1">
        <f>IFERROR(IF(A93&lt;jfq,IF((U92/SUM($C$5:C92))-(U93/SUM($C$5:C93))&gt;0.2,1,0),IF((U92-U93)/SUM($C$5:C93)&gt;0.2,1,0)),0)</f>
        <v>0</v>
      </c>
      <c r="AC93" s="1">
        <f t="shared" si="38"/>
        <v>0</v>
      </c>
      <c r="AD93" s="1" t="str">
        <f t="shared" si="39"/>
        <v/>
      </c>
      <c r="AE93" s="1" t="str">
        <f>IFERROR(MAX(MIN((1-400/SUM($C$5:C93)-(1-U92/SUM($C$5:C92)))*O93,O93*0.2),0),"")</f>
        <v/>
      </c>
    </row>
    <row r="94" spans="1:31">
      <c r="A94" s="4" t="str">
        <f t="shared" si="42"/>
        <v/>
      </c>
      <c r="B94" s="4" t="str">
        <f t="shared" si="43"/>
        <v/>
      </c>
      <c r="C94" s="4"/>
      <c r="D94" s="4" t="str">
        <f t="shared" si="23"/>
        <v/>
      </c>
      <c r="E94" s="48" t="str">
        <f t="shared" si="25"/>
        <v/>
      </c>
      <c r="F94" s="48" t="str">
        <f t="shared" si="26"/>
        <v/>
      </c>
      <c r="G94" s="48" t="str">
        <f t="shared" si="27"/>
        <v/>
      </c>
      <c r="H94" s="48" t="str">
        <f t="shared" si="28"/>
        <v/>
      </c>
      <c r="I94" s="48" t="str">
        <f t="shared" si="29"/>
        <v/>
      </c>
      <c r="J94" s="4" t="str">
        <f t="shared" si="40"/>
        <v/>
      </c>
      <c r="K94" s="8" t="str">
        <f>IF(B94="","",IF(O93&lt;=SUM($C$5:C94),"",IF(A94&lt;=jfq,(O94/C94-1)/((A94+1)/2),(O94/SUM($C$5:C94)-1)/(A94-(jfq-1)/2))))</f>
        <v/>
      </c>
      <c r="L94" s="8" t="str">
        <f>IF(AA94="","",IF(A94&lt;=jfq,(AA94-bf*10000)/SUM(C$5:$C94)/(C94/C93),AA94/SUM(C$5:$C94)))</f>
        <v/>
      </c>
      <c r="M94" s="76" t="str">
        <f>IF(B94="","",IF(O93&lt;=SUM($C$5:C94),"",IF(C94="",O94/O93-1,(O94/O93)/(C94/C93)-1)))</f>
        <v/>
      </c>
      <c r="N94" s="5" t="str">
        <f t="shared" si="41"/>
        <v/>
      </c>
      <c r="O94" s="5" t="str">
        <f t="shared" si="24"/>
        <v/>
      </c>
      <c r="P94" s="5" t="str">
        <f>IF(A94="","",IF(B94&lt;=18,MAX(SUM($C$5:C94),O94),IF(A94&lt;=jfq,IF(B94&lt;=41,MAX(SUM($C$5:C94)*1.6,O94),IF(B94&lt;=61,MAX(SUM($C$5:C94)*1.4,O94),MAX(SUM($C$5:C94)*1.2,O94))),IF(B94&lt;=41,MAX(SUM($C$5:C94)*1.6,O94,N94),IF(B94&lt;=61,MAX(SUM($C$5:C94)*1.4,O94,N94),MAX(SUM($C$5:C94)*1.2,O94,N94))))))</f>
        <v/>
      </c>
      <c r="Q94" s="5" t="str">
        <f>IF(A94="","",IF(A94&lt;=jfq,IF(B94&lt;=18,MAX(SUM($C$5:C94),O94),IF(B94&lt;=41,MAX(SUM($C$5:C94)*1.6,O94),IF(B94&lt;=61,MAX(SUM($C$5:C94)*1.4,O94),MAX(SUM($C$5:C94)*1.2,O94)))),IF(B94&lt;=18,MAX(SUM($C$5:C94),O94,N94),IF(B94&lt;=41,MAX(SUM($C$5:C94)*1.6,O94,N94),IF(B94&lt;=61,MAX(SUM($C$5:C94)*1.4,O94,N94),MAX(SUM($C$5:C94)*1.2,O94,N94))))))</f>
        <v/>
      </c>
      <c r="R94" s="5" t="str">
        <f t="shared" si="30"/>
        <v/>
      </c>
      <c r="S94" s="5" t="str">
        <f t="shared" si="31"/>
        <v/>
      </c>
      <c r="T94" s="5" t="str">
        <f t="shared" si="32"/>
        <v/>
      </c>
      <c r="U94" s="5" t="str">
        <f>IF(A94="","",SUM($C$5:C94)*T94/O94)</f>
        <v/>
      </c>
      <c r="V94" s="5" t="str">
        <f t="shared" si="33"/>
        <v/>
      </c>
      <c r="W94" s="5" t="str">
        <f t="shared" si="34"/>
        <v/>
      </c>
      <c r="X94" s="5" t="str">
        <f t="shared" si="35"/>
        <v/>
      </c>
      <c r="Y94" s="5" t="str">
        <f t="shared" si="36"/>
        <v/>
      </c>
      <c r="Z94" s="5" t="str">
        <f t="shared" si="37"/>
        <v/>
      </c>
      <c r="AA94" s="5" t="str">
        <f>IF(A94=1,"",IF(A94="","",IF(O93&gt;=SUM($C$4:C93),O94-O93,"")))</f>
        <v/>
      </c>
      <c r="AB94" s="1">
        <f>IFERROR(IF(A94&lt;jfq,IF((U93/SUM($C$5:C93))-(U94/SUM($C$5:C94))&gt;0.2,1,0),IF((U93-U94)/SUM($C$5:C94)&gt;0.2,1,0)),0)</f>
        <v>0</v>
      </c>
      <c r="AC94" s="1">
        <f t="shared" si="38"/>
        <v>0</v>
      </c>
      <c r="AD94" s="1" t="str">
        <f t="shared" si="39"/>
        <v/>
      </c>
      <c r="AE94" s="1" t="str">
        <f>IFERROR(MAX(MIN((1-400/SUM($C$5:C94)-(1-U93/SUM($C$5:C93)))*O94,O94*0.2),0),"")</f>
        <v/>
      </c>
    </row>
    <row r="95" spans="1:31">
      <c r="A95" s="4" t="str">
        <f t="shared" si="42"/>
        <v/>
      </c>
      <c r="B95" s="4" t="str">
        <f t="shared" si="43"/>
        <v/>
      </c>
      <c r="C95" s="4"/>
      <c r="D95" s="4" t="str">
        <f t="shared" si="23"/>
        <v/>
      </c>
      <c r="E95" s="48" t="str">
        <f t="shared" si="25"/>
        <v/>
      </c>
      <c r="F95" s="48" t="str">
        <f t="shared" si="26"/>
        <v/>
      </c>
      <c r="G95" s="48" t="str">
        <f t="shared" si="27"/>
        <v/>
      </c>
      <c r="H95" s="48" t="str">
        <f t="shared" si="28"/>
        <v/>
      </c>
      <c r="I95" s="48" t="str">
        <f t="shared" si="29"/>
        <v/>
      </c>
      <c r="J95" s="4" t="str">
        <f t="shared" si="40"/>
        <v/>
      </c>
      <c r="K95" s="8" t="str">
        <f>IF(B95="","",IF(O94&lt;=SUM($C$5:C95),"",IF(A95&lt;=jfq,(O95/C95-1)/((A95+1)/2),(O95/SUM($C$5:C95)-1)/(A95-(jfq-1)/2))))</f>
        <v/>
      </c>
      <c r="L95" s="8" t="str">
        <f>IF(AA95="","",IF(A95&lt;=jfq,(AA95-bf*10000)/SUM(C$5:$C95)/(C95/C94),AA95/SUM(C$5:$C95)))</f>
        <v/>
      </c>
      <c r="M95" s="76" t="str">
        <f>IF(B95="","",IF(O94&lt;=SUM($C$5:C95),"",IF(C95="",O95/O94-1,(O95/O94)/(C95/C94)-1)))</f>
        <v/>
      </c>
      <c r="N95" s="5" t="str">
        <f t="shared" si="41"/>
        <v/>
      </c>
      <c r="O95" s="5" t="str">
        <f t="shared" si="24"/>
        <v/>
      </c>
      <c r="P95" s="5" t="str">
        <f>IF(A95="","",IF(B95&lt;=18,MAX(SUM($C$5:C95),O95),IF(A95&lt;=jfq,IF(B95&lt;=41,MAX(SUM($C$5:C95)*1.6,O95),IF(B95&lt;=61,MAX(SUM($C$5:C95)*1.4,O95),MAX(SUM($C$5:C95)*1.2,O95))),IF(B95&lt;=41,MAX(SUM($C$5:C95)*1.6,O95,N95),IF(B95&lt;=61,MAX(SUM($C$5:C95)*1.4,O95,N95),MAX(SUM($C$5:C95)*1.2,O95,N95))))))</f>
        <v/>
      </c>
      <c r="Q95" s="5" t="str">
        <f>IF(A95="","",IF(A95&lt;=jfq,IF(B95&lt;=18,MAX(SUM($C$5:C95),O95),IF(B95&lt;=41,MAX(SUM($C$5:C95)*1.6,O95),IF(B95&lt;=61,MAX(SUM($C$5:C95)*1.4,O95),MAX(SUM($C$5:C95)*1.2,O95)))),IF(B95&lt;=18,MAX(SUM($C$5:C95),O95,N95),IF(B95&lt;=41,MAX(SUM($C$5:C95)*1.6,O95,N95),IF(B95&lt;=61,MAX(SUM($C$5:C95)*1.4,O95,N95),MAX(SUM($C$5:C95)*1.2,O95,N95))))))</f>
        <v/>
      </c>
      <c r="R95" s="5" t="str">
        <f t="shared" si="30"/>
        <v/>
      </c>
      <c r="S95" s="5" t="str">
        <f t="shared" si="31"/>
        <v/>
      </c>
      <c r="T95" s="5" t="str">
        <f t="shared" si="32"/>
        <v/>
      </c>
      <c r="U95" s="5" t="str">
        <f>IF(A95="","",SUM($C$5:C95)*T95/O95)</f>
        <v/>
      </c>
      <c r="V95" s="5" t="str">
        <f t="shared" si="33"/>
        <v/>
      </c>
      <c r="W95" s="5" t="str">
        <f t="shared" si="34"/>
        <v/>
      </c>
      <c r="X95" s="5" t="str">
        <f t="shared" si="35"/>
        <v/>
      </c>
      <c r="Y95" s="5" t="str">
        <f t="shared" si="36"/>
        <v/>
      </c>
      <c r="Z95" s="5" t="str">
        <f t="shared" si="37"/>
        <v/>
      </c>
      <c r="AA95" s="5" t="str">
        <f>IF(A95=1,"",IF(A95="","",IF(O94&gt;=SUM($C$4:C94),O95-O94,"")))</f>
        <v/>
      </c>
      <c r="AB95" s="1">
        <f>IFERROR(IF(A95&lt;jfq,IF((U94/SUM($C$5:C94))-(U95/SUM($C$5:C95))&gt;0.2,1,0),IF((U94-U95)/SUM($C$5:C95)&gt;0.2,1,0)),0)</f>
        <v>0</v>
      </c>
      <c r="AC95" s="1">
        <f t="shared" si="38"/>
        <v>0</v>
      </c>
      <c r="AD95" s="1" t="str">
        <f t="shared" si="39"/>
        <v/>
      </c>
      <c r="AE95" s="1" t="str">
        <f>IFERROR(MAX(MIN((1-400/SUM($C$5:C95)-(1-U94/SUM($C$5:C94)))*O95,O95*0.2),0),"")</f>
        <v/>
      </c>
    </row>
    <row r="96" spans="1:31">
      <c r="A96" s="4" t="str">
        <f t="shared" si="42"/>
        <v/>
      </c>
      <c r="B96" s="4" t="str">
        <f t="shared" si="43"/>
        <v/>
      </c>
      <c r="C96" s="4"/>
      <c r="D96" s="4" t="str">
        <f t="shared" si="23"/>
        <v/>
      </c>
      <c r="E96" s="48" t="str">
        <f t="shared" si="25"/>
        <v/>
      </c>
      <c r="F96" s="48" t="str">
        <f t="shared" si="26"/>
        <v/>
      </c>
      <c r="G96" s="48" t="str">
        <f t="shared" si="27"/>
        <v/>
      </c>
      <c r="H96" s="48" t="str">
        <f t="shared" si="28"/>
        <v/>
      </c>
      <c r="I96" s="48" t="str">
        <f t="shared" si="29"/>
        <v/>
      </c>
      <c r="J96" s="4" t="str">
        <f t="shared" si="40"/>
        <v/>
      </c>
      <c r="K96" s="8" t="str">
        <f>IF(B96="","",IF(O95&lt;=SUM($C$5:C96),"",IF(A96&lt;=jfq,(O96/C96-1)/((A96+1)/2),(O96/SUM($C$5:C96)-1)/(A96-(jfq-1)/2))))</f>
        <v/>
      </c>
      <c r="L96" s="8" t="str">
        <f>IF(AA96="","",IF(A96&lt;=jfq,(AA96-bf*10000)/SUM(C$5:$C96)/(C96/C95),AA96/SUM(C$5:$C96)))</f>
        <v/>
      </c>
      <c r="M96" s="76" t="str">
        <f>IF(B96="","",IF(O95&lt;=SUM($C$5:C96),"",IF(C96="",O96/O95-1,(O96/O95)/(C96/C95)-1)))</f>
        <v/>
      </c>
      <c r="N96" s="5" t="str">
        <f t="shared" si="41"/>
        <v/>
      </c>
      <c r="O96" s="5" t="str">
        <f t="shared" si="24"/>
        <v/>
      </c>
      <c r="P96" s="5" t="str">
        <f>IF(A96="","",IF(B96&lt;=18,MAX(SUM($C$5:C96),O96),IF(A96&lt;=jfq,IF(B96&lt;=41,MAX(SUM($C$5:C96)*1.6,O96),IF(B96&lt;=61,MAX(SUM($C$5:C96)*1.4,O96),MAX(SUM($C$5:C96)*1.2,O96))),IF(B96&lt;=41,MAX(SUM($C$5:C96)*1.6,O96,N96),IF(B96&lt;=61,MAX(SUM($C$5:C96)*1.4,O96,N96),MAX(SUM($C$5:C96)*1.2,O96,N96))))))</f>
        <v/>
      </c>
      <c r="Q96" s="5" t="str">
        <f>IF(A96="","",IF(A96&lt;=jfq,IF(B96&lt;=18,MAX(SUM($C$5:C96),O96),IF(B96&lt;=41,MAX(SUM($C$5:C96)*1.6,O96),IF(B96&lt;=61,MAX(SUM($C$5:C96)*1.4,O96),MAX(SUM($C$5:C96)*1.2,O96)))),IF(B96&lt;=18,MAX(SUM($C$5:C96),O96,N96),IF(B96&lt;=41,MAX(SUM($C$5:C96)*1.6,O96,N96),IF(B96&lt;=61,MAX(SUM($C$5:C96)*1.4,O96,N96),MAX(SUM($C$5:C96)*1.2,O96,N96))))))</f>
        <v/>
      </c>
      <c r="R96" s="5" t="str">
        <f t="shared" si="30"/>
        <v/>
      </c>
      <c r="S96" s="5" t="str">
        <f t="shared" si="31"/>
        <v/>
      </c>
      <c r="T96" s="5" t="str">
        <f t="shared" si="32"/>
        <v/>
      </c>
      <c r="U96" s="5" t="str">
        <f>IF(A96="","",SUM($C$5:C96)*T96/O96)</f>
        <v/>
      </c>
      <c r="V96" s="5" t="str">
        <f t="shared" si="33"/>
        <v/>
      </c>
      <c r="W96" s="5" t="str">
        <f t="shared" si="34"/>
        <v/>
      </c>
      <c r="X96" s="5" t="str">
        <f t="shared" si="35"/>
        <v/>
      </c>
      <c r="Y96" s="5" t="str">
        <f t="shared" si="36"/>
        <v/>
      </c>
      <c r="Z96" s="5" t="str">
        <f t="shared" si="37"/>
        <v/>
      </c>
      <c r="AA96" s="5" t="str">
        <f>IF(A96=1,"",IF(A96="","",IF(O95&gt;=SUM($C$4:C95),O96-O95,"")))</f>
        <v/>
      </c>
      <c r="AB96" s="1">
        <f>IFERROR(IF(A96&lt;jfq,IF((U95/SUM($C$5:C95))-(U96/SUM($C$5:C96))&gt;0.2,1,0),IF((U95-U96)/SUM($C$5:C96)&gt;0.2,1,0)),0)</f>
        <v>0</v>
      </c>
      <c r="AC96" s="1">
        <f t="shared" si="38"/>
        <v>0</v>
      </c>
      <c r="AD96" s="1" t="str">
        <f t="shared" si="39"/>
        <v/>
      </c>
      <c r="AE96" s="1" t="str">
        <f>IFERROR(MAX(MIN((1-400/SUM($C$5:C96)-(1-U95/SUM($C$5:C95)))*O96,O96*0.2),0),"")</f>
        <v/>
      </c>
    </row>
    <row r="97" spans="1:31">
      <c r="A97" s="4" t="str">
        <f t="shared" si="42"/>
        <v/>
      </c>
      <c r="B97" s="4" t="str">
        <f t="shared" si="43"/>
        <v/>
      </c>
      <c r="C97" s="4"/>
      <c r="D97" s="4" t="str">
        <f t="shared" si="23"/>
        <v/>
      </c>
      <c r="E97" s="48" t="str">
        <f t="shared" si="25"/>
        <v/>
      </c>
      <c r="F97" s="48" t="str">
        <f t="shared" si="26"/>
        <v/>
      </c>
      <c r="G97" s="48" t="str">
        <f t="shared" si="27"/>
        <v/>
      </c>
      <c r="H97" s="48" t="str">
        <f t="shared" si="28"/>
        <v/>
      </c>
      <c r="I97" s="48" t="str">
        <f t="shared" si="29"/>
        <v/>
      </c>
      <c r="J97" s="4" t="str">
        <f t="shared" si="40"/>
        <v/>
      </c>
      <c r="K97" s="8" t="str">
        <f>IF(B97="","",IF(O96&lt;=SUM($C$5:C97),"",IF(A97&lt;=jfq,(O97/C97-1)/((A97+1)/2),(O97/SUM($C$5:C97)-1)/(A97-(jfq-1)/2))))</f>
        <v/>
      </c>
      <c r="L97" s="8" t="str">
        <f>IF(AA97="","",IF(A97&lt;=jfq,(AA97-bf*10000)/SUM(C$5:$C97)/(C97/C96),AA97/SUM(C$5:$C97)))</f>
        <v/>
      </c>
      <c r="M97" s="76" t="str">
        <f>IF(B97="","",IF(O96&lt;=SUM($C$5:C97),"",IF(C97="",O97/O96-1,(O97/O96)/(C97/C96)-1)))</f>
        <v/>
      </c>
      <c r="N97" s="5" t="str">
        <f t="shared" si="41"/>
        <v/>
      </c>
      <c r="O97" s="5" t="str">
        <f t="shared" si="24"/>
        <v/>
      </c>
      <c r="P97" s="5" t="str">
        <f>IF(A97="","",IF(B97&lt;=18,MAX(SUM($C$5:C97),O97),IF(A97&lt;=jfq,IF(B97&lt;=41,MAX(SUM($C$5:C97)*1.6,O97),IF(B97&lt;=61,MAX(SUM($C$5:C97)*1.4,O97),MAX(SUM($C$5:C97)*1.2,O97))),IF(B97&lt;=41,MAX(SUM($C$5:C97)*1.6,O97,N97),IF(B97&lt;=61,MAX(SUM($C$5:C97)*1.4,O97,N97),MAX(SUM($C$5:C97)*1.2,O97,N97))))))</f>
        <v/>
      </c>
      <c r="Q97" s="5" t="str">
        <f>IF(A97="","",IF(A97&lt;=jfq,IF(B97&lt;=18,MAX(SUM($C$5:C97),O97),IF(B97&lt;=41,MAX(SUM($C$5:C97)*1.6,O97),IF(B97&lt;=61,MAX(SUM($C$5:C97)*1.4,O97),MAX(SUM($C$5:C97)*1.2,O97)))),IF(B97&lt;=18,MAX(SUM($C$5:C97),O97,N97),IF(B97&lt;=41,MAX(SUM($C$5:C97)*1.6,O97,N97),IF(B97&lt;=61,MAX(SUM($C$5:C97)*1.4,O97,N97),MAX(SUM($C$5:C97)*1.2,O97,N97))))))</f>
        <v/>
      </c>
      <c r="R97" s="5" t="str">
        <f t="shared" si="30"/>
        <v/>
      </c>
      <c r="S97" s="5" t="str">
        <f t="shared" si="31"/>
        <v/>
      </c>
      <c r="T97" s="5" t="str">
        <f t="shared" si="32"/>
        <v/>
      </c>
      <c r="U97" s="5" t="str">
        <f>IF(A97="","",SUM($C$5:C97)*T97/O97)</f>
        <v/>
      </c>
      <c r="V97" s="5" t="str">
        <f t="shared" si="33"/>
        <v/>
      </c>
      <c r="W97" s="5" t="str">
        <f t="shared" si="34"/>
        <v/>
      </c>
      <c r="X97" s="5" t="str">
        <f t="shared" si="35"/>
        <v/>
      </c>
      <c r="Y97" s="5" t="str">
        <f t="shared" si="36"/>
        <v/>
      </c>
      <c r="Z97" s="5" t="str">
        <f t="shared" si="37"/>
        <v/>
      </c>
      <c r="AA97" s="5" t="str">
        <f>IF(A97=1,"",IF(A97="","",IF(O96&gt;=SUM($C$4:C96),O97-O96,"")))</f>
        <v/>
      </c>
      <c r="AB97" s="1">
        <f>IFERROR(IF(A97&lt;jfq,IF((U96/SUM($C$5:C96))-(U97/SUM($C$5:C97))&gt;0.2,1,0),IF((U96-U97)/SUM($C$5:C97)&gt;0.2,1,0)),0)</f>
        <v>0</v>
      </c>
      <c r="AC97" s="1">
        <f t="shared" si="38"/>
        <v>0</v>
      </c>
      <c r="AD97" s="1" t="str">
        <f t="shared" si="39"/>
        <v/>
      </c>
      <c r="AE97" s="1" t="str">
        <f>IFERROR(MAX(MIN((1-400/SUM($C$5:C97)-(1-U96/SUM($C$5:C96)))*O97,O97*0.2),0),"")</f>
        <v/>
      </c>
    </row>
    <row r="98" spans="1:31">
      <c r="A98" s="4" t="str">
        <f t="shared" si="42"/>
        <v/>
      </c>
      <c r="B98" s="4" t="str">
        <f t="shared" si="43"/>
        <v/>
      </c>
      <c r="C98" s="4"/>
      <c r="D98" s="4" t="str">
        <f t="shared" si="23"/>
        <v/>
      </c>
      <c r="E98" s="48" t="str">
        <f t="shared" si="25"/>
        <v/>
      </c>
      <c r="F98" s="48" t="str">
        <f t="shared" si="26"/>
        <v/>
      </c>
      <c r="G98" s="48" t="str">
        <f t="shared" si="27"/>
        <v/>
      </c>
      <c r="H98" s="48" t="str">
        <f t="shared" si="28"/>
        <v/>
      </c>
      <c r="I98" s="48" t="str">
        <f t="shared" si="29"/>
        <v/>
      </c>
      <c r="J98" s="4" t="str">
        <f t="shared" si="40"/>
        <v/>
      </c>
      <c r="K98" s="8" t="str">
        <f>IF(B98="","",IF(O97&lt;=SUM($C$5:C98),"",IF(A98&lt;=jfq,(O98/C98-1)/((A98+1)/2),(O98/SUM($C$5:C98)-1)/(A98-(jfq-1)/2))))</f>
        <v/>
      </c>
      <c r="L98" s="8" t="str">
        <f>IF(AA98="","",IF(A98&lt;=jfq,(AA98-bf*10000)/SUM(C$5:$C98)/(C98/C97),AA98/SUM(C$5:$C98)))</f>
        <v/>
      </c>
      <c r="M98" s="76" t="str">
        <f>IF(B98="","",IF(O97&lt;=SUM($C$5:C98),"",IF(C98="",O98/O97-1,(O98/O97)/(C98/C97)-1)))</f>
        <v/>
      </c>
      <c r="N98" s="5" t="str">
        <f t="shared" si="41"/>
        <v/>
      </c>
      <c r="O98" s="5" t="str">
        <f t="shared" si="24"/>
        <v/>
      </c>
      <c r="P98" s="5" t="str">
        <f>IF(A98="","",IF(B98&lt;=18,MAX(SUM($C$5:C98),O98),IF(A98&lt;=jfq,IF(B98&lt;=41,MAX(SUM($C$5:C98)*1.6,O98),IF(B98&lt;=61,MAX(SUM($C$5:C98)*1.4,O98),MAX(SUM($C$5:C98)*1.2,O98))),IF(B98&lt;=41,MAX(SUM($C$5:C98)*1.6,O98,N98),IF(B98&lt;=61,MAX(SUM($C$5:C98)*1.4,O98,N98),MAX(SUM($C$5:C98)*1.2,O98,N98))))))</f>
        <v/>
      </c>
      <c r="Q98" s="5" t="str">
        <f>IF(A98="","",IF(A98&lt;=jfq,IF(B98&lt;=18,MAX(SUM($C$5:C98),O98),IF(B98&lt;=41,MAX(SUM($C$5:C98)*1.6,O98),IF(B98&lt;=61,MAX(SUM($C$5:C98)*1.4,O98),MAX(SUM($C$5:C98)*1.2,O98)))),IF(B98&lt;=18,MAX(SUM($C$5:C98),O98,N98),IF(B98&lt;=41,MAX(SUM($C$5:C98)*1.6,O98,N98),IF(B98&lt;=61,MAX(SUM($C$5:C98)*1.4,O98,N98),MAX(SUM($C$5:C98)*1.2,O98,N98))))))</f>
        <v/>
      </c>
      <c r="R98" s="5" t="str">
        <f t="shared" si="30"/>
        <v/>
      </c>
      <c r="S98" s="5" t="str">
        <f t="shared" si="31"/>
        <v/>
      </c>
      <c r="T98" s="5" t="str">
        <f t="shared" si="32"/>
        <v/>
      </c>
      <c r="U98" s="5" t="str">
        <f>IF(A98="","",SUM($C$5:C98)*T98/O98)</f>
        <v/>
      </c>
      <c r="V98" s="5" t="str">
        <f t="shared" si="33"/>
        <v/>
      </c>
      <c r="W98" s="5" t="str">
        <f t="shared" si="34"/>
        <v/>
      </c>
      <c r="X98" s="5" t="str">
        <f t="shared" si="35"/>
        <v/>
      </c>
      <c r="Y98" s="5" t="str">
        <f t="shared" si="36"/>
        <v/>
      </c>
      <c r="Z98" s="5" t="str">
        <f t="shared" si="37"/>
        <v/>
      </c>
      <c r="AA98" s="5" t="str">
        <f>IF(A98=1,"",IF(A98="","",IF(O97&gt;=SUM($C$4:C97),O98-O97,"")))</f>
        <v/>
      </c>
      <c r="AB98" s="1">
        <f>IFERROR(IF(A98&lt;jfq,IF((U97/SUM($C$5:C97))-(U98/SUM($C$5:C98))&gt;0.2,1,0),IF((U97-U98)/SUM($C$5:C98)&gt;0.2,1,0)),0)</f>
        <v>0</v>
      </c>
      <c r="AC98" s="1">
        <f t="shared" si="38"/>
        <v>0</v>
      </c>
      <c r="AD98" s="1" t="str">
        <f t="shared" si="39"/>
        <v/>
      </c>
      <c r="AE98" s="1" t="str">
        <f>IFERROR(MAX(MIN((1-400/SUM($C$5:C98)-(1-U97/SUM($C$5:C97)))*O98,O98*0.2),0),"")</f>
        <v/>
      </c>
    </row>
    <row r="99" spans="1:31">
      <c r="A99" s="4" t="str">
        <f t="shared" si="42"/>
        <v/>
      </c>
      <c r="B99" s="4" t="str">
        <f t="shared" si="43"/>
        <v/>
      </c>
      <c r="C99" s="4"/>
      <c r="D99" s="4" t="str">
        <f t="shared" si="23"/>
        <v/>
      </c>
      <c r="E99" s="48" t="str">
        <f t="shared" si="25"/>
        <v/>
      </c>
      <c r="F99" s="48" t="str">
        <f t="shared" si="26"/>
        <v/>
      </c>
      <c r="G99" s="48" t="str">
        <f t="shared" si="27"/>
        <v/>
      </c>
      <c r="H99" s="48" t="str">
        <f t="shared" si="28"/>
        <v/>
      </c>
      <c r="I99" s="48" t="str">
        <f t="shared" si="29"/>
        <v/>
      </c>
      <c r="J99" s="4" t="str">
        <f t="shared" si="40"/>
        <v/>
      </c>
      <c r="K99" s="8" t="str">
        <f>IF(B99="","",IF(O98&lt;=SUM($C$5:C99),"",IF(A99&lt;=jfq,(O99/C99-1)/((A99+1)/2),(O99/SUM($C$5:C99)-1)/(A99-(jfq-1)/2))))</f>
        <v/>
      </c>
      <c r="L99" s="8" t="str">
        <f>IF(AA99="","",IF(A99&lt;=jfq,(AA99-bf*10000)/SUM(C$5:$C99)/(C99/C98),AA99/SUM(C$5:$C99)))</f>
        <v/>
      </c>
      <c r="M99" s="76" t="str">
        <f>IF(B99="","",IF(O98&lt;=SUM($C$5:C99),"",IF(C99="",O99/O98-1,(O99/O98)/(C99/C98)-1)))</f>
        <v/>
      </c>
      <c r="N99" s="5" t="str">
        <f t="shared" si="41"/>
        <v/>
      </c>
      <c r="O99" s="5" t="str">
        <f t="shared" si="24"/>
        <v/>
      </c>
      <c r="P99" s="5" t="str">
        <f>IF(A99="","",IF(B99&lt;=18,MAX(SUM($C$5:C99),O99),IF(A99&lt;=jfq,IF(B99&lt;=41,MAX(SUM($C$5:C99)*1.6,O99),IF(B99&lt;=61,MAX(SUM($C$5:C99)*1.4,O99),MAX(SUM($C$5:C99)*1.2,O99))),IF(B99&lt;=41,MAX(SUM($C$5:C99)*1.6,O99,N99),IF(B99&lt;=61,MAX(SUM($C$5:C99)*1.4,O99,N99),MAX(SUM($C$5:C99)*1.2,O99,N99))))))</f>
        <v/>
      </c>
      <c r="Q99" s="5" t="str">
        <f>IF(A99="","",IF(A99&lt;=jfq,IF(B99&lt;=18,MAX(SUM($C$5:C99),O99),IF(B99&lt;=41,MAX(SUM($C$5:C99)*1.6,O99),IF(B99&lt;=61,MAX(SUM($C$5:C99)*1.4,O99),MAX(SUM($C$5:C99)*1.2,O99)))),IF(B99&lt;=18,MAX(SUM($C$5:C99),O99,N99),IF(B99&lt;=41,MAX(SUM($C$5:C99)*1.6,O99,N99),IF(B99&lt;=61,MAX(SUM($C$5:C99)*1.4,O99,N99),MAX(SUM($C$5:C99)*1.2,O99,N99))))))</f>
        <v/>
      </c>
      <c r="R99" s="5" t="str">
        <f t="shared" si="30"/>
        <v/>
      </c>
      <c r="S99" s="5" t="str">
        <f t="shared" si="31"/>
        <v/>
      </c>
      <c r="T99" s="5" t="str">
        <f t="shared" si="32"/>
        <v/>
      </c>
      <c r="U99" s="5" t="str">
        <f>IF(A99="","",SUM($C$5:C99)*T99/O99)</f>
        <v/>
      </c>
      <c r="V99" s="5" t="str">
        <f t="shared" si="33"/>
        <v/>
      </c>
      <c r="W99" s="5" t="str">
        <f t="shared" si="34"/>
        <v/>
      </c>
      <c r="X99" s="5" t="str">
        <f t="shared" si="35"/>
        <v/>
      </c>
      <c r="Y99" s="5" t="str">
        <f t="shared" si="36"/>
        <v/>
      </c>
      <c r="Z99" s="5" t="str">
        <f t="shared" si="37"/>
        <v/>
      </c>
      <c r="AA99" s="5" t="str">
        <f>IF(A99=1,"",IF(A99="","",IF(O98&gt;=SUM($C$4:C98),O99-O98,"")))</f>
        <v/>
      </c>
      <c r="AB99" s="1">
        <f>IFERROR(IF(A99&lt;jfq,IF((U98/SUM($C$5:C98))-(U99/SUM($C$5:C99))&gt;0.2,1,0),IF((U98-U99)/SUM($C$5:C99)&gt;0.2,1,0)),0)</f>
        <v>0</v>
      </c>
      <c r="AC99" s="1">
        <f t="shared" si="38"/>
        <v>0</v>
      </c>
      <c r="AD99" s="1" t="str">
        <f t="shared" si="39"/>
        <v/>
      </c>
      <c r="AE99" s="1" t="str">
        <f>IFERROR(MAX(MIN((1-400/SUM($C$5:C99)-(1-U98/SUM($C$5:C98)))*O99,O99*0.2),0),"")</f>
        <v/>
      </c>
    </row>
    <row r="100" spans="1:31">
      <c r="A100" s="4" t="str">
        <f t="shared" si="42"/>
        <v/>
      </c>
      <c r="B100" s="4" t="str">
        <f t="shared" si="43"/>
        <v/>
      </c>
      <c r="C100" s="4"/>
      <c r="D100" s="4" t="str">
        <f t="shared" si="23"/>
        <v/>
      </c>
      <c r="E100" s="48" t="str">
        <f t="shared" si="25"/>
        <v/>
      </c>
      <c r="F100" s="48" t="str">
        <f t="shared" si="26"/>
        <v/>
      </c>
      <c r="G100" s="48" t="str">
        <f t="shared" si="27"/>
        <v/>
      </c>
      <c r="H100" s="48" t="str">
        <f t="shared" si="28"/>
        <v/>
      </c>
      <c r="I100" s="48" t="str">
        <f t="shared" si="29"/>
        <v/>
      </c>
      <c r="J100" s="4" t="str">
        <f t="shared" si="40"/>
        <v/>
      </c>
      <c r="K100" s="8" t="str">
        <f>IF(B100="","",IF(O99&lt;=SUM($C$5:C100),"",IF(A100&lt;=jfq,(O100/C100-1)/((A100+1)/2),(O100/SUM($C$5:C100)-1)/(A100-(jfq-1)/2))))</f>
        <v/>
      </c>
      <c r="L100" s="8" t="str">
        <f>IF(AA100="","",IF(A100&lt;=jfq,(AA100-bf*10000)/SUM(C$5:$C100)/(C100/C99),AA100/SUM(C$5:$C100)))</f>
        <v/>
      </c>
      <c r="M100" s="76" t="str">
        <f>IF(B100="","",IF(O99&lt;=SUM($C$5:C100),"",IF(C100="",O100/O99-1,(O100/O99)/(C100/C99)-1)))</f>
        <v/>
      </c>
      <c r="N100" s="5" t="str">
        <f t="shared" si="41"/>
        <v/>
      </c>
      <c r="O100" s="5" t="str">
        <f t="shared" si="24"/>
        <v/>
      </c>
      <c r="P100" s="5" t="str">
        <f>IF(A100="","",IF(B100&lt;=18,MAX(SUM($C$5:C100),O100),IF(A100&lt;=jfq,IF(B100&lt;=41,MAX(SUM($C$5:C100)*1.6,O100),IF(B100&lt;=61,MAX(SUM($C$5:C100)*1.4,O100),MAX(SUM($C$5:C100)*1.2,O100))),IF(B100&lt;=41,MAX(SUM($C$5:C100)*1.6,O100,N100),IF(B100&lt;=61,MAX(SUM($C$5:C100)*1.4,O100,N100),MAX(SUM($C$5:C100)*1.2,O100,N100))))))</f>
        <v/>
      </c>
      <c r="Q100" s="5" t="str">
        <f>IF(A100="","",IF(A100&lt;=jfq,IF(B100&lt;=18,MAX(SUM($C$5:C100),O100),IF(B100&lt;=41,MAX(SUM($C$5:C100)*1.6,O100),IF(B100&lt;=61,MAX(SUM($C$5:C100)*1.4,O100),MAX(SUM($C$5:C100)*1.2,O100)))),IF(B100&lt;=18,MAX(SUM($C$5:C100),O100,N100),IF(B100&lt;=41,MAX(SUM($C$5:C100)*1.6,O100,N100),IF(B100&lt;=61,MAX(SUM($C$5:C100)*1.4,O100,N100),MAX(SUM($C$5:C100)*1.2,O100,N100))))))</f>
        <v/>
      </c>
      <c r="R100" s="5" t="str">
        <f t="shared" si="30"/>
        <v/>
      </c>
      <c r="S100" s="5" t="str">
        <f t="shared" si="31"/>
        <v/>
      </c>
      <c r="T100" s="5" t="str">
        <f t="shared" si="32"/>
        <v/>
      </c>
      <c r="U100" s="5" t="str">
        <f>IF(A100="","",SUM($C$5:C100)*T100/O100)</f>
        <v/>
      </c>
      <c r="V100" s="5" t="str">
        <f t="shared" si="33"/>
        <v/>
      </c>
      <c r="W100" s="5" t="str">
        <f t="shared" si="34"/>
        <v/>
      </c>
      <c r="X100" s="5" t="str">
        <f t="shared" si="35"/>
        <v/>
      </c>
      <c r="Y100" s="5" t="str">
        <f t="shared" si="36"/>
        <v/>
      </c>
      <c r="Z100" s="5" t="str">
        <f t="shared" si="37"/>
        <v/>
      </c>
      <c r="AA100" s="5" t="str">
        <f>IF(A100=1,"",IF(A100="","",IF(O99&gt;=SUM($C$4:C99),O100-O99,"")))</f>
        <v/>
      </c>
      <c r="AB100" s="1">
        <f>IFERROR(IF(A100&lt;jfq,IF((U99/SUM($C$5:C99))-(U100/SUM($C$5:C100))&gt;0.2,1,0),IF((U99-U100)/SUM($C$5:C100)&gt;0.2,1,0)),0)</f>
        <v>0</v>
      </c>
      <c r="AC100" s="1">
        <f t="shared" si="38"/>
        <v>0</v>
      </c>
      <c r="AD100" s="1" t="str">
        <f t="shared" si="39"/>
        <v/>
      </c>
      <c r="AE100" s="1" t="str">
        <f>IFERROR(MAX(MIN((1-400/SUM($C$5:C100)-(1-U99/SUM($C$5:C99)))*O100,O100*0.2),0),"")</f>
        <v/>
      </c>
    </row>
    <row r="101" spans="1:31">
      <c r="A101" s="4" t="str">
        <f t="shared" si="42"/>
        <v/>
      </c>
      <c r="B101" s="4" t="str">
        <f t="shared" si="43"/>
        <v/>
      </c>
      <c r="C101" s="4"/>
      <c r="D101" s="4" t="str">
        <f t="shared" ref="D101:D109" si="44">IF(B101="","",IF(bflqfd=FALSE,0,IF(AND(B101&gt;=kslq1,B101&lt;=jslq1),bflq1,IF(AND(B101&gt;=kslq2,B101&lt;=jslq2),bflq2,IF(AND(B101&gt;=kslq3,B101&lt;=jslq3),bflq3,IF(AND(B101&gt;=kslq4,B101&lt;=jslq4),bflq4,IF(AND(B101&gt;=kslq5,B101&lt;=jslq5),bflq5,IF(AND(B101&gt;=kslq6,B101&lt;=jslq6),bflq6,IF(AND(B101&gt;=kslq7,B101&lt;=jslq7),bflq7,IF(AND(B101&gt;=kslq8,B101&lt;=jslq8),bflq8,0))))))))))</f>
        <v/>
      </c>
      <c r="E101" s="48" t="str">
        <f t="shared" si="25"/>
        <v/>
      </c>
      <c r="F101" s="48" t="str">
        <f t="shared" si="26"/>
        <v/>
      </c>
      <c r="G101" s="48" t="str">
        <f t="shared" si="27"/>
        <v/>
      </c>
      <c r="H101" s="48" t="str">
        <f t="shared" si="28"/>
        <v/>
      </c>
      <c r="I101" s="48" t="str">
        <f t="shared" si="29"/>
        <v/>
      </c>
      <c r="J101" s="4" t="str">
        <f t="shared" si="40"/>
        <v/>
      </c>
      <c r="K101" s="8" t="str">
        <f>IF(B101="","",IF(O100&lt;=SUM($C$5:C101),"",IF(A101&lt;=jfq,(O101/C101-1)/((A101+1)/2),(O101/SUM($C$5:C101)-1)/(A101-(jfq-1)/2))))</f>
        <v/>
      </c>
      <c r="L101" s="8" t="str">
        <f>IF(AA101="","",IF(A101&lt;=jfq,(AA101-bf*10000)/SUM(C$5:$C101)/(C101/C100),AA101/SUM(C$5:$C101)))</f>
        <v/>
      </c>
      <c r="M101" s="76" t="str">
        <f>IF(B101="","",IF(O100&lt;=SUM($C$5:C101),"",IF(C101="",O101/O100-1,(O101/O100)/(C101/C100)-1)))</f>
        <v/>
      </c>
      <c r="N101" s="5" t="str">
        <f t="shared" si="41"/>
        <v/>
      </c>
      <c r="O101" s="5" t="str">
        <f t="shared" si="24"/>
        <v/>
      </c>
      <c r="P101" s="5" t="str">
        <f>IF(A101="","",IF(B101&lt;=18,MAX(SUM($C$5:C101),O101),IF(A101&lt;=jfq,IF(B101&lt;=41,MAX(SUM($C$5:C101)*1.6,O101),IF(B101&lt;=61,MAX(SUM($C$5:C101)*1.4,O101),MAX(SUM($C$5:C101)*1.2,O101))),IF(B101&lt;=41,MAX(SUM($C$5:C101)*1.6,O101,N101),IF(B101&lt;=61,MAX(SUM($C$5:C101)*1.4,O101,N101),MAX(SUM($C$5:C101)*1.2,O101,N101))))))</f>
        <v/>
      </c>
      <c r="Q101" s="5" t="str">
        <f>IF(A101="","",IF(A101&lt;=jfq,IF(B101&lt;=18,MAX(SUM($C$5:C101),O101),IF(B101&lt;=41,MAX(SUM($C$5:C101)*1.6,O101),IF(B101&lt;=61,MAX(SUM($C$5:C101)*1.4,O101),MAX(SUM($C$5:C101)*1.2,O101)))),IF(B101&lt;=18,MAX(SUM($C$5:C101),O101,N101),IF(B101&lt;=41,MAX(SUM($C$5:C101)*1.6,O101,N101),IF(B101&lt;=61,MAX(SUM($C$5:C101)*1.4,O101,N101),MAX(SUM($C$5:C101)*1.2,O101,N101))))))</f>
        <v/>
      </c>
      <c r="R101" s="5" t="str">
        <f t="shared" si="30"/>
        <v/>
      </c>
      <c r="S101" s="5" t="str">
        <f t="shared" si="31"/>
        <v/>
      </c>
      <c r="T101" s="5" t="str">
        <f t="shared" si="32"/>
        <v/>
      </c>
      <c r="U101" s="5" t="str">
        <f>IF(A101="","",SUM($C$5:C101)*T101/O101)</f>
        <v/>
      </c>
      <c r="V101" s="5" t="str">
        <f t="shared" si="33"/>
        <v/>
      </c>
      <c r="W101" s="5" t="str">
        <f t="shared" si="34"/>
        <v/>
      </c>
      <c r="X101" s="5" t="str">
        <f t="shared" si="35"/>
        <v/>
      </c>
      <c r="Y101" s="5" t="str">
        <f t="shared" si="36"/>
        <v/>
      </c>
      <c r="Z101" s="5" t="str">
        <f t="shared" si="37"/>
        <v/>
      </c>
      <c r="AA101" s="5" t="str">
        <f>IF(A101=1,"",IF(A101="","",IF(O100&gt;=SUM($C$4:C100),O101-O100,"")))</f>
        <v/>
      </c>
      <c r="AB101" s="1">
        <f>IFERROR(IF(A101&lt;jfq,IF((U100/SUM($C$5:C100))-(U101/SUM($C$5:C101))&gt;0.2,1,0),IF((U100-U101)/SUM($C$5:C101)&gt;0.2,1,0)),0)</f>
        <v>0</v>
      </c>
      <c r="AC101" s="1">
        <f t="shared" si="38"/>
        <v>0</v>
      </c>
      <c r="AD101" s="1" t="str">
        <f t="shared" si="39"/>
        <v/>
      </c>
      <c r="AE101" s="1" t="str">
        <f>IFERROR(MAX(MIN((1-400/SUM($C$5:C101)-(1-U100/SUM($C$5:C100)))*O101,O101*0.2),0),"")</f>
        <v/>
      </c>
    </row>
    <row r="102" spans="1:31">
      <c r="A102" s="4" t="str">
        <f t="shared" si="42"/>
        <v/>
      </c>
      <c r="B102" s="4" t="str">
        <f t="shared" si="43"/>
        <v/>
      </c>
      <c r="C102" s="4"/>
      <c r="D102" s="4" t="str">
        <f t="shared" si="44"/>
        <v/>
      </c>
      <c r="E102" s="48" t="str">
        <f t="shared" si="25"/>
        <v/>
      </c>
      <c r="F102" s="48" t="str">
        <f t="shared" si="26"/>
        <v/>
      </c>
      <c r="G102" s="48" t="str">
        <f t="shared" si="27"/>
        <v/>
      </c>
      <c r="H102" s="48" t="str">
        <f t="shared" si="28"/>
        <v/>
      </c>
      <c r="I102" s="48" t="str">
        <f t="shared" si="29"/>
        <v/>
      </c>
      <c r="J102" s="4" t="str">
        <f t="shared" si="40"/>
        <v/>
      </c>
      <c r="K102" s="8" t="str">
        <f>IF(B102="","",IF(O101&lt;=SUM($C$5:C102),"",IF(A102&lt;=jfq,(O102/C102-1)/((A102+1)/2),(O102/SUM($C$5:C102)-1)/(A102-(jfq-1)/2))))</f>
        <v/>
      </c>
      <c r="L102" s="8" t="str">
        <f>IF(AA102="","",IF(A102&lt;=jfq,(AA102-bf*10000)/SUM(C$5:$C102)/(C102/C101),AA102/SUM(C$5:$C102)))</f>
        <v/>
      </c>
      <c r="M102" s="76" t="str">
        <f>IF(B102="","",IF(O101&lt;=SUM($C$5:C102),"",IF(C102="",O102/O101-1,(O102/O101)/(C102/C101)-1)))</f>
        <v/>
      </c>
      <c r="N102" s="5" t="str">
        <f t="shared" si="41"/>
        <v/>
      </c>
      <c r="O102" s="5" t="str">
        <f t="shared" si="24"/>
        <v/>
      </c>
      <c r="P102" s="5" t="str">
        <f>IF(A102="","",IF(B102&lt;=18,MAX(SUM($C$5:C102),O102),IF(A102&lt;=jfq,IF(B102&lt;=41,MAX(SUM($C$5:C102)*1.6,O102),IF(B102&lt;=61,MAX(SUM($C$5:C102)*1.4,O102),MAX(SUM($C$5:C102)*1.2,O102))),IF(B102&lt;=41,MAX(SUM($C$5:C102)*1.6,O102,N102),IF(B102&lt;=61,MAX(SUM($C$5:C102)*1.4,O102,N102),MAX(SUM($C$5:C102)*1.2,O102,N102))))))</f>
        <v/>
      </c>
      <c r="Q102" s="5" t="str">
        <f>IF(A102="","",IF(A102&lt;=jfq,IF(B102&lt;=18,MAX(SUM($C$5:C102),O102),IF(B102&lt;=41,MAX(SUM($C$5:C102)*1.6,O102),IF(B102&lt;=61,MAX(SUM($C$5:C102)*1.4,O102),MAX(SUM($C$5:C102)*1.2,O102)))),IF(B102&lt;=18,MAX(SUM($C$5:C102),O102,N102),IF(B102&lt;=41,MAX(SUM($C$5:C102)*1.6,O102,N102),IF(B102&lt;=61,MAX(SUM($C$5:C102)*1.4,O102,N102),MAX(SUM($C$5:C102)*1.2,O102,N102))))))</f>
        <v/>
      </c>
      <c r="R102" s="5" t="str">
        <f t="shared" si="30"/>
        <v/>
      </c>
      <c r="S102" s="5" t="str">
        <f t="shared" si="31"/>
        <v/>
      </c>
      <c r="T102" s="5" t="str">
        <f t="shared" si="32"/>
        <v/>
      </c>
      <c r="U102" s="5" t="str">
        <f>IF(A102="","",SUM($C$5:C102)*T102/O102)</f>
        <v/>
      </c>
      <c r="V102" s="5" t="str">
        <f t="shared" si="33"/>
        <v/>
      </c>
      <c r="W102" s="5" t="str">
        <f t="shared" si="34"/>
        <v/>
      </c>
      <c r="X102" s="5" t="str">
        <f t="shared" si="35"/>
        <v/>
      </c>
      <c r="Y102" s="5" t="str">
        <f t="shared" si="36"/>
        <v/>
      </c>
      <c r="Z102" s="5" t="str">
        <f t="shared" si="37"/>
        <v/>
      </c>
      <c r="AA102" s="5" t="str">
        <f>IF(A102=1,"",IF(A102="","",IF(O101&gt;=SUM($C$4:C101),O102-O101,"")))</f>
        <v/>
      </c>
      <c r="AB102" s="1">
        <f>IFERROR(IF(A102&lt;jfq,IF((U101/SUM($C$5:C101))-(U102/SUM($C$5:C102))&gt;0.2,1,0),IF((U101-U102)/SUM($C$5:C102)&gt;0.2,1,0)),0)</f>
        <v>0</v>
      </c>
      <c r="AC102" s="1">
        <f t="shared" si="38"/>
        <v>0</v>
      </c>
      <c r="AD102" s="1" t="str">
        <f t="shared" si="39"/>
        <v/>
      </c>
      <c r="AE102" s="1" t="str">
        <f>IFERROR(MAX(MIN((1-400/SUM($C$5:C102)-(1-U101/SUM($C$5:C101)))*O102,O102*0.2),0),"")</f>
        <v/>
      </c>
    </row>
    <row r="103" spans="1:31">
      <c r="A103" s="4" t="str">
        <f t="shared" si="42"/>
        <v/>
      </c>
      <c r="B103" s="4" t="str">
        <f t="shared" si="43"/>
        <v/>
      </c>
      <c r="C103" s="4"/>
      <c r="D103" s="4" t="str">
        <f t="shared" si="44"/>
        <v/>
      </c>
      <c r="E103" s="48" t="str">
        <f t="shared" si="25"/>
        <v/>
      </c>
      <c r="F103" s="48" t="str">
        <f t="shared" si="26"/>
        <v/>
      </c>
      <c r="G103" s="48" t="str">
        <f t="shared" si="27"/>
        <v/>
      </c>
      <c r="H103" s="48" t="str">
        <f t="shared" si="28"/>
        <v/>
      </c>
      <c r="I103" s="48" t="str">
        <f t="shared" si="29"/>
        <v/>
      </c>
      <c r="J103" s="4" t="str">
        <f t="shared" si="40"/>
        <v/>
      </c>
      <c r="K103" s="8" t="str">
        <f>IF(B103="","",IF(O102&lt;=SUM($C$5:C103),"",IF(A103&lt;=jfq,(O103/C103-1)/((A103+1)/2),(O103/SUM($C$5:C103)-1)/(A103-(jfq-1)/2))))</f>
        <v/>
      </c>
      <c r="L103" s="8" t="str">
        <f>IF(AA103="","",IF(A103&lt;=jfq,(AA103-bf*10000)/SUM(C$5:$C103)/(C103/C102),AA103/SUM(C$5:$C103)))</f>
        <v/>
      </c>
      <c r="M103" s="76" t="str">
        <f>IF(B103="","",IF(O102&lt;=SUM($C$5:C103),"",IF(C103="",O103/O102-1,(O103/O102)/(C103/C102)-1)))</f>
        <v/>
      </c>
      <c r="N103" s="5" t="str">
        <f t="shared" si="41"/>
        <v/>
      </c>
      <c r="O103" s="5" t="str">
        <f t="shared" si="24"/>
        <v/>
      </c>
      <c r="P103" s="5" t="str">
        <f>IF(A103="","",IF(B103&lt;=18,MAX(SUM($C$5:C103),O103),IF(A103&lt;=jfq,IF(B103&lt;=41,MAX(SUM($C$5:C103)*1.6,O103),IF(B103&lt;=61,MAX(SUM($C$5:C103)*1.4,O103),MAX(SUM($C$5:C103)*1.2,O103))),IF(B103&lt;=41,MAX(SUM($C$5:C103)*1.6,O103,N103),IF(B103&lt;=61,MAX(SUM($C$5:C103)*1.4,O103,N103),MAX(SUM($C$5:C103)*1.2,O103,N103))))))</f>
        <v/>
      </c>
      <c r="Q103" s="5" t="str">
        <f>IF(A103="","",IF(A103&lt;=jfq,IF(B103&lt;=18,MAX(SUM($C$5:C103),O103),IF(B103&lt;=41,MAX(SUM($C$5:C103)*1.6,O103),IF(B103&lt;=61,MAX(SUM($C$5:C103)*1.4,O103),MAX(SUM($C$5:C103)*1.2,O103)))),IF(B103&lt;=18,MAX(SUM($C$5:C103),O103,N103),IF(B103&lt;=41,MAX(SUM($C$5:C103)*1.6,O103,N103),IF(B103&lt;=61,MAX(SUM($C$5:C103)*1.4,O103,N103),MAX(SUM($C$5:C103)*1.2,O103,N103))))))</f>
        <v/>
      </c>
      <c r="R103" s="5" t="str">
        <f t="shared" si="30"/>
        <v/>
      </c>
      <c r="S103" s="5" t="str">
        <f t="shared" si="31"/>
        <v/>
      </c>
      <c r="T103" s="5" t="str">
        <f t="shared" si="32"/>
        <v/>
      </c>
      <c r="U103" s="5" t="str">
        <f>IF(A103="","",SUM($C$5:C103)*T103/O103)</f>
        <v/>
      </c>
      <c r="V103" s="5" t="str">
        <f t="shared" si="33"/>
        <v/>
      </c>
      <c r="W103" s="5" t="str">
        <f t="shared" si="34"/>
        <v/>
      </c>
      <c r="X103" s="5" t="str">
        <f t="shared" si="35"/>
        <v/>
      </c>
      <c r="Y103" s="5" t="str">
        <f t="shared" si="36"/>
        <v/>
      </c>
      <c r="Z103" s="5" t="str">
        <f t="shared" si="37"/>
        <v/>
      </c>
      <c r="AA103" s="5" t="str">
        <f>IF(A103=1,"",IF(A103="","",IF(O102&gt;=SUM($C$4:C102),O103-O102,"")))</f>
        <v/>
      </c>
      <c r="AB103" s="1">
        <f>IFERROR(IF(A103&lt;jfq,IF((U102/SUM($C$5:C102))-(U103/SUM($C$5:C103))&gt;0.2,1,0),IF((U102-U103)/SUM($C$5:C103)&gt;0.2,1,0)),0)</f>
        <v>0</v>
      </c>
      <c r="AC103" s="1">
        <f t="shared" si="38"/>
        <v>0</v>
      </c>
      <c r="AD103" s="1" t="str">
        <f t="shared" si="39"/>
        <v/>
      </c>
      <c r="AE103" s="1" t="str">
        <f>IFERROR(MAX(MIN((1-400/SUM($C$5:C103)-(1-U102/SUM($C$5:C102)))*O103,O103*0.2),0),"")</f>
        <v/>
      </c>
    </row>
    <row r="104" spans="1:31">
      <c r="A104" s="4" t="str">
        <f t="shared" si="42"/>
        <v/>
      </c>
      <c r="B104" s="4" t="str">
        <f t="shared" si="43"/>
        <v/>
      </c>
      <c r="C104" s="4"/>
      <c r="D104" s="4" t="str">
        <f t="shared" si="44"/>
        <v/>
      </c>
      <c r="E104" s="48" t="str">
        <f t="shared" si="25"/>
        <v/>
      </c>
      <c r="F104" s="48" t="str">
        <f t="shared" si="26"/>
        <v/>
      </c>
      <c r="G104" s="48" t="str">
        <f t="shared" si="27"/>
        <v/>
      </c>
      <c r="H104" s="48" t="str">
        <f t="shared" si="28"/>
        <v/>
      </c>
      <c r="I104" s="48" t="str">
        <f t="shared" si="29"/>
        <v/>
      </c>
      <c r="J104" s="4" t="str">
        <f t="shared" si="40"/>
        <v/>
      </c>
      <c r="K104" s="8" t="str">
        <f>IF(B104="","",IF(O103&lt;=SUM($C$5:C104),"",IF(A104&lt;=jfq,(O104/C104-1)/((A104+1)/2),(O104/SUM($C$5:C104)-1)/(A104-(jfq-1)/2))))</f>
        <v/>
      </c>
      <c r="L104" s="8" t="str">
        <f>IF(AA104="","",IF(A104&lt;=jfq,(AA104-bf*10000)/SUM(C$5:$C104)/(C104/C103),AA104/SUM(C$5:$C104)))</f>
        <v/>
      </c>
      <c r="M104" s="76" t="str">
        <f>IF(B104="","",IF(O103&lt;=SUM($C$5:C104),"",IF(C104="",O104/O103-1,(O104/O103)/(C104/C103)-1)))</f>
        <v/>
      </c>
      <c r="N104" s="5" t="str">
        <f t="shared" si="41"/>
        <v/>
      </c>
      <c r="O104" s="5" t="str">
        <f t="shared" si="24"/>
        <v/>
      </c>
      <c r="P104" s="5" t="str">
        <f>IF(A104="","",IF(B104&lt;=18,MAX(SUM($C$5:C104),O104),IF(A104&lt;=jfq,IF(B104&lt;=41,MAX(SUM($C$5:C104)*1.6,O104),IF(B104&lt;=61,MAX(SUM($C$5:C104)*1.4,O104),MAX(SUM($C$5:C104)*1.2,O104))),IF(B104&lt;=41,MAX(SUM($C$5:C104)*1.6,O104,N104),IF(B104&lt;=61,MAX(SUM($C$5:C104)*1.4,O104,N104),MAX(SUM($C$5:C104)*1.2,O104,N104))))))</f>
        <v/>
      </c>
      <c r="Q104" s="5" t="str">
        <f>IF(A104="","",IF(A104&lt;=jfq,IF(B104&lt;=18,MAX(SUM($C$5:C104),O104),IF(B104&lt;=41,MAX(SUM($C$5:C104)*1.6,O104),IF(B104&lt;=61,MAX(SUM($C$5:C104)*1.4,O104),MAX(SUM($C$5:C104)*1.2,O104)))),IF(B104&lt;=18,MAX(SUM($C$5:C104),O104,N104),IF(B104&lt;=41,MAX(SUM($C$5:C104)*1.6,O104,N104),IF(B104&lt;=61,MAX(SUM($C$5:C104)*1.4,O104,N104),MAX(SUM($C$5:C104)*1.2,O104,N104))))))</f>
        <v/>
      </c>
      <c r="R104" s="5" t="str">
        <f t="shared" si="30"/>
        <v/>
      </c>
      <c r="S104" s="5" t="str">
        <f t="shared" si="31"/>
        <v/>
      </c>
      <c r="T104" s="5" t="str">
        <f t="shared" si="32"/>
        <v/>
      </c>
      <c r="U104" s="5" t="str">
        <f>IF(A104="","",SUM($C$5:C104)*T104/O104)</f>
        <v/>
      </c>
      <c r="V104" s="5" t="str">
        <f t="shared" si="33"/>
        <v/>
      </c>
      <c r="W104" s="5" t="str">
        <f t="shared" si="34"/>
        <v/>
      </c>
      <c r="X104" s="5" t="str">
        <f t="shared" si="35"/>
        <v/>
      </c>
      <c r="Y104" s="5" t="str">
        <f t="shared" si="36"/>
        <v/>
      </c>
      <c r="Z104" s="5" t="str">
        <f t="shared" si="37"/>
        <v/>
      </c>
      <c r="AA104" s="5" t="str">
        <f>IF(A104=1,"",IF(A104="","",IF(O103&gt;=SUM($C$4:C103),O104-O103,"")))</f>
        <v/>
      </c>
      <c r="AB104" s="1">
        <f>IFERROR(IF(A104&lt;jfq,IF((U103/SUM($C$5:C103))-(U104/SUM($C$5:C104))&gt;0.2,1,0),IF((U103-U104)/SUM($C$5:C104)&gt;0.2,1,0)),0)</f>
        <v>0</v>
      </c>
      <c r="AC104" s="1">
        <f t="shared" si="38"/>
        <v>0</v>
      </c>
      <c r="AD104" s="1" t="str">
        <f t="shared" si="39"/>
        <v/>
      </c>
      <c r="AE104" s="1" t="str">
        <f>IFERROR(MAX(MIN((1-400/SUM($C$5:C104)-(1-U103/SUM($C$5:C103)))*O104,O104*0.2),0),"")</f>
        <v/>
      </c>
    </row>
    <row r="105" spans="1:31">
      <c r="A105" s="4" t="str">
        <f t="shared" si="42"/>
        <v/>
      </c>
      <c r="B105" s="4" t="str">
        <f t="shared" si="43"/>
        <v/>
      </c>
      <c r="C105" s="4"/>
      <c r="D105" s="4" t="str">
        <f t="shared" si="44"/>
        <v/>
      </c>
      <c r="E105" s="48" t="str">
        <f t="shared" si="25"/>
        <v/>
      </c>
      <c r="F105" s="48" t="str">
        <f t="shared" si="26"/>
        <v/>
      </c>
      <c r="G105" s="48" t="str">
        <f t="shared" si="27"/>
        <v/>
      </c>
      <c r="H105" s="48" t="str">
        <f t="shared" si="28"/>
        <v/>
      </c>
      <c r="I105" s="48" t="str">
        <f t="shared" si="29"/>
        <v/>
      </c>
      <c r="J105" s="4" t="str">
        <f t="shared" si="40"/>
        <v/>
      </c>
      <c r="K105" s="8" t="str">
        <f>IF(B105="","",IF(O104&lt;=SUM($C$5:C105),"",IF(A105&lt;=jfq,(O105/C105-1)/((A105+1)/2),(O105/SUM($C$5:C105)-1)/(A105-(jfq-1)/2))))</f>
        <v/>
      </c>
      <c r="L105" s="8" t="str">
        <f>IF(AA105="","",IF(A105&lt;=jfq,(AA105-bf*10000)/SUM(C$5:$C105)/(C105/C104),AA105/SUM(C$5:$C105)))</f>
        <v/>
      </c>
      <c r="M105" s="76" t="str">
        <f>IF(B105="","",IF(O104&lt;=SUM($C$5:C105),"",IF(C105="",O105/O104-1,(O105/O104)/(C105/C104)-1)))</f>
        <v/>
      </c>
      <c r="N105" s="5" t="str">
        <f t="shared" si="41"/>
        <v/>
      </c>
      <c r="O105" s="5" t="str">
        <f t="shared" si="24"/>
        <v/>
      </c>
      <c r="P105" s="5" t="str">
        <f>IF(A105="","",IF(B105&lt;=18,MAX(SUM($C$5:C105),O105),IF(A105&lt;=jfq,IF(B105&lt;=41,MAX(SUM($C$5:C105)*1.6,O105),IF(B105&lt;=61,MAX(SUM($C$5:C105)*1.4,O105),MAX(SUM($C$5:C105)*1.2,O105))),IF(B105&lt;=41,MAX(SUM($C$5:C105)*1.6,O105,N105),IF(B105&lt;=61,MAX(SUM($C$5:C105)*1.4,O105,N105),MAX(SUM($C$5:C105)*1.2,O105,N105))))))</f>
        <v/>
      </c>
      <c r="Q105" s="5" t="str">
        <f>IF(A105="","",IF(A105&lt;=jfq,IF(B105&lt;=18,MAX(SUM($C$5:C105),O105),IF(B105&lt;=41,MAX(SUM($C$5:C105)*1.6,O105),IF(B105&lt;=61,MAX(SUM($C$5:C105)*1.4,O105),MAX(SUM($C$5:C105)*1.2,O105)))),IF(B105&lt;=18,MAX(SUM($C$5:C105),O105,N105),IF(B105&lt;=41,MAX(SUM($C$5:C105)*1.6,O105,N105),IF(B105&lt;=61,MAX(SUM($C$5:C105)*1.4,O105,N105),MAX(SUM($C$5:C105)*1.2,O105,N105))))))</f>
        <v/>
      </c>
      <c r="R105" s="5" t="str">
        <f t="shared" si="30"/>
        <v/>
      </c>
      <c r="S105" s="5" t="str">
        <f t="shared" si="31"/>
        <v/>
      </c>
      <c r="T105" s="5" t="str">
        <f t="shared" si="32"/>
        <v/>
      </c>
      <c r="U105" s="5" t="str">
        <f>IF(A105="","",SUM($C$5:C105)*T105/O105)</f>
        <v/>
      </c>
      <c r="V105" s="5" t="str">
        <f t="shared" si="33"/>
        <v/>
      </c>
      <c r="W105" s="5" t="str">
        <f t="shared" si="34"/>
        <v/>
      </c>
      <c r="X105" s="5" t="str">
        <f t="shared" si="35"/>
        <v/>
      </c>
      <c r="Y105" s="5" t="str">
        <f t="shared" si="36"/>
        <v/>
      </c>
      <c r="Z105" s="5" t="str">
        <f t="shared" si="37"/>
        <v/>
      </c>
      <c r="AA105" s="5" t="str">
        <f>IF(A105=1,"",IF(A105="","",IF(O104&gt;=SUM($C$4:C104),O105-O104,"")))</f>
        <v/>
      </c>
      <c r="AB105" s="1">
        <f>IFERROR(IF(A105&lt;jfq,IF((U104/SUM($C$5:C104))-(U105/SUM($C$5:C105))&gt;0.2,1,0),IF((U104-U105)/SUM($C$5:C105)&gt;0.2,1,0)),0)</f>
        <v>0</v>
      </c>
      <c r="AC105" s="1">
        <f t="shared" si="38"/>
        <v>0</v>
      </c>
      <c r="AD105" s="1" t="str">
        <f t="shared" si="39"/>
        <v/>
      </c>
      <c r="AE105" s="1" t="str">
        <f>IFERROR(MAX(MIN((1-400/SUM($C$5:C105)-(1-U104/SUM($C$5:C104)))*O105,O105*0.2),0),"")</f>
        <v/>
      </c>
    </row>
    <row r="106" spans="1:31">
      <c r="A106" s="4" t="str">
        <f t="shared" si="42"/>
        <v/>
      </c>
      <c r="B106" s="4" t="str">
        <f t="shared" si="43"/>
        <v/>
      </c>
      <c r="C106" s="4"/>
      <c r="D106" s="4" t="str">
        <f t="shared" si="44"/>
        <v/>
      </c>
      <c r="E106" s="48" t="str">
        <f t="shared" si="25"/>
        <v/>
      </c>
      <c r="F106" s="48" t="str">
        <f t="shared" si="26"/>
        <v/>
      </c>
      <c r="G106" s="48" t="str">
        <f t="shared" si="27"/>
        <v/>
      </c>
      <c r="H106" s="48" t="str">
        <f t="shared" si="28"/>
        <v/>
      </c>
      <c r="I106" s="48" t="str">
        <f t="shared" si="29"/>
        <v/>
      </c>
      <c r="J106" s="4" t="str">
        <f t="shared" si="40"/>
        <v/>
      </c>
      <c r="K106" s="8" t="str">
        <f>IF(B106="","",IF(O105&lt;=SUM($C$5:C106),"",IF(A106&lt;=jfq,(O106/C106-1)/((A106+1)/2),(O106/SUM($C$5:C106)-1)/(A106-(jfq-1)/2))))</f>
        <v/>
      </c>
      <c r="L106" s="8" t="str">
        <f>IF(AA106="","",IF(A106&lt;=jfq,(AA106-bf*10000)/SUM(C$5:$C106)/(C106/C105),AA106/SUM(C$5:$C106)))</f>
        <v/>
      </c>
      <c r="M106" s="76" t="str">
        <f>IF(B106="","",IF(O105&lt;=SUM($C$5:C106),"",IF(C106="",O106/O105-1,(O106/O105)/(C106/C105)-1)))</f>
        <v/>
      </c>
      <c r="N106" s="5" t="str">
        <f t="shared" si="41"/>
        <v/>
      </c>
      <c r="O106" s="5" t="str">
        <f t="shared" si="24"/>
        <v/>
      </c>
      <c r="P106" s="5" t="str">
        <f>IF(A106="","",IF(B106&lt;=18,MAX(SUM($C$5:C106),O106),IF(A106&lt;=jfq,IF(B106&lt;=41,MAX(SUM($C$5:C106)*1.6,O106),IF(B106&lt;=61,MAX(SUM($C$5:C106)*1.4,O106),MAX(SUM($C$5:C106)*1.2,O106))),IF(B106&lt;=41,MAX(SUM($C$5:C106)*1.6,O106,N106),IF(B106&lt;=61,MAX(SUM($C$5:C106)*1.4,O106,N106),MAX(SUM($C$5:C106)*1.2,O106,N106))))))</f>
        <v/>
      </c>
      <c r="Q106" s="5" t="str">
        <f>IF(A106="","",IF(A106&lt;=jfq,IF(B106&lt;=18,MAX(SUM($C$5:C106),O106),IF(B106&lt;=41,MAX(SUM($C$5:C106)*1.6,O106),IF(B106&lt;=61,MAX(SUM($C$5:C106)*1.4,O106),MAX(SUM($C$5:C106)*1.2,O106)))),IF(B106&lt;=18,MAX(SUM($C$5:C106),O106,N106),IF(B106&lt;=41,MAX(SUM($C$5:C106)*1.6,O106,N106),IF(B106&lt;=61,MAX(SUM($C$5:C106)*1.4,O106,N106),MAX(SUM($C$5:C106)*1.2,O106,N106))))))</f>
        <v/>
      </c>
      <c r="R106" s="5" t="str">
        <f t="shared" si="30"/>
        <v/>
      </c>
      <c r="S106" s="5" t="str">
        <f t="shared" si="31"/>
        <v/>
      </c>
      <c r="T106" s="5" t="str">
        <f t="shared" si="32"/>
        <v/>
      </c>
      <c r="U106" s="5" t="str">
        <f>IF(A106="","",SUM($C$5:C106)*T106/O106)</f>
        <v/>
      </c>
      <c r="V106" s="5" t="str">
        <f t="shared" si="33"/>
        <v/>
      </c>
      <c r="W106" s="5" t="str">
        <f t="shared" si="34"/>
        <v/>
      </c>
      <c r="X106" s="5" t="str">
        <f t="shared" si="35"/>
        <v/>
      </c>
      <c r="Y106" s="5" t="str">
        <f t="shared" si="36"/>
        <v/>
      </c>
      <c r="Z106" s="5" t="str">
        <f t="shared" si="37"/>
        <v/>
      </c>
      <c r="AA106" s="5" t="str">
        <f>IF(A106=1,"",IF(A106="","",IF(O105&gt;=SUM($C$4:C105),O106-O105,"")))</f>
        <v/>
      </c>
      <c r="AB106" s="1">
        <f>IFERROR(IF(A106&lt;jfq,IF((U105/SUM($C$5:C105))-(U106/SUM($C$5:C106))&gt;0.2,1,0),IF((U105-U106)/SUM($C$5:C106)&gt;0.2,1,0)),0)</f>
        <v>0</v>
      </c>
      <c r="AC106" s="1">
        <f t="shared" si="38"/>
        <v>0</v>
      </c>
      <c r="AD106" s="1" t="str">
        <f t="shared" si="39"/>
        <v/>
      </c>
      <c r="AE106" s="1" t="str">
        <f>IFERROR(MAX(MIN((1-400/SUM($C$5:C106)-(1-U105/SUM($C$5:C105)))*O106,O106*0.2),0),"")</f>
        <v/>
      </c>
    </row>
    <row r="107" spans="1:31">
      <c r="A107" s="4" t="str">
        <f t="shared" si="42"/>
        <v/>
      </c>
      <c r="B107" s="4" t="str">
        <f t="shared" si="43"/>
        <v/>
      </c>
      <c r="C107" s="4"/>
      <c r="D107" s="4" t="str">
        <f t="shared" si="44"/>
        <v/>
      </c>
      <c r="E107" s="48" t="str">
        <f t="shared" si="25"/>
        <v/>
      </c>
      <c r="F107" s="48" t="str">
        <f t="shared" si="26"/>
        <v/>
      </c>
      <c r="G107" s="48" t="str">
        <f t="shared" si="27"/>
        <v/>
      </c>
      <c r="H107" s="48" t="str">
        <f t="shared" si="28"/>
        <v/>
      </c>
      <c r="I107" s="48" t="str">
        <f t="shared" si="29"/>
        <v/>
      </c>
      <c r="J107" s="4" t="str">
        <f t="shared" si="40"/>
        <v/>
      </c>
      <c r="K107" s="8" t="str">
        <f>IF(B107="","",IF(O106&lt;=SUM($C$5:C107),"",IF(A107&lt;=jfq,(O107/C107-1)/((A107+1)/2),(O107/SUM($C$5:C107)-1)/(A107-(jfq-1)/2))))</f>
        <v/>
      </c>
      <c r="L107" s="8" t="str">
        <f>IF(AA107="","",IF(A107&lt;=jfq,(AA107-bf*10000)/SUM(C$5:$C107)/(C107/C106),AA107/SUM(C$5:$C107)))</f>
        <v/>
      </c>
      <c r="M107" s="76" t="str">
        <f>IF(B107="","",IF(O106&lt;=SUM($C$5:C107),"",IF(C107="",O107/O106-1,(O107/O106)/(C107/C106)-1)))</f>
        <v/>
      </c>
      <c r="N107" s="5" t="str">
        <f t="shared" si="41"/>
        <v/>
      </c>
      <c r="O107" s="5" t="str">
        <f t="shared" si="24"/>
        <v/>
      </c>
      <c r="P107" s="5" t="str">
        <f>IF(A107="","",IF(B107&lt;=18,MAX(SUM($C$5:C107),O107),IF(A107&lt;=jfq,IF(B107&lt;=41,MAX(SUM($C$5:C107)*1.6,O107),IF(B107&lt;=61,MAX(SUM($C$5:C107)*1.4,O107),MAX(SUM($C$5:C107)*1.2,O107))),IF(B107&lt;=41,MAX(SUM($C$5:C107)*1.6,O107,N107),IF(B107&lt;=61,MAX(SUM($C$5:C107)*1.4,O107,N107),MAX(SUM($C$5:C107)*1.2,O107,N107))))))</f>
        <v/>
      </c>
      <c r="Q107" s="5" t="str">
        <f>IF(A107="","",IF(A107&lt;=jfq,IF(B107&lt;=18,MAX(SUM($C$5:C107),O107),IF(B107&lt;=41,MAX(SUM($C$5:C107)*1.6,O107),IF(B107&lt;=61,MAX(SUM($C$5:C107)*1.4,O107),MAX(SUM($C$5:C107)*1.2,O107)))),IF(B107&lt;=18,MAX(SUM($C$5:C107),O107,N107),IF(B107&lt;=41,MAX(SUM($C$5:C107)*1.6,O107,N107),IF(B107&lt;=61,MAX(SUM($C$5:C107)*1.4,O107,N107),MAX(SUM($C$5:C107)*1.2,O107,N107))))))</f>
        <v/>
      </c>
      <c r="R107" s="5" t="str">
        <f t="shared" si="30"/>
        <v/>
      </c>
      <c r="S107" s="5" t="str">
        <f t="shared" si="31"/>
        <v/>
      </c>
      <c r="T107" s="5" t="str">
        <f t="shared" si="32"/>
        <v/>
      </c>
      <c r="U107" s="5" t="str">
        <f>IF(A107="","",SUM($C$5:C107)*T107/O107)</f>
        <v/>
      </c>
      <c r="V107" s="5" t="str">
        <f t="shared" si="33"/>
        <v/>
      </c>
      <c r="W107" s="5" t="str">
        <f t="shared" si="34"/>
        <v/>
      </c>
      <c r="X107" s="5" t="str">
        <f t="shared" si="35"/>
        <v/>
      </c>
      <c r="Y107" s="5" t="str">
        <f t="shared" si="36"/>
        <v/>
      </c>
      <c r="Z107" s="5" t="str">
        <f t="shared" si="37"/>
        <v/>
      </c>
      <c r="AA107" s="5" t="str">
        <f>IF(A107=1,"",IF(A107="","",IF(O106&gt;=SUM($C$4:C106),O107-O106,"")))</f>
        <v/>
      </c>
      <c r="AB107" s="1">
        <f>IFERROR(IF(A107&lt;jfq,IF((U106/SUM($C$5:C106))-(U107/SUM($C$5:C107))&gt;0.2,1,0),IF((U106-U107)/SUM($C$5:C107)&gt;0.2,1,0)),0)</f>
        <v>0</v>
      </c>
      <c r="AC107" s="1">
        <f t="shared" si="38"/>
        <v>0</v>
      </c>
      <c r="AD107" s="1" t="str">
        <f t="shared" si="39"/>
        <v/>
      </c>
      <c r="AE107" s="1" t="str">
        <f>IFERROR(MAX(MIN((1-400/SUM($C$5:C107)-(1-U106/SUM($C$5:C106)))*O107,O107*0.2),0),"")</f>
        <v/>
      </c>
    </row>
    <row r="108" spans="1:31">
      <c r="A108" s="4" t="str">
        <f t="shared" si="42"/>
        <v/>
      </c>
      <c r="B108" s="4" t="str">
        <f t="shared" si="43"/>
        <v/>
      </c>
      <c r="C108" s="4"/>
      <c r="D108" s="4" t="str">
        <f t="shared" si="44"/>
        <v/>
      </c>
      <c r="E108" s="48" t="str">
        <f t="shared" si="25"/>
        <v/>
      </c>
      <c r="F108" s="48" t="str">
        <f t="shared" si="26"/>
        <v/>
      </c>
      <c r="G108" s="48" t="str">
        <f t="shared" si="27"/>
        <v/>
      </c>
      <c r="H108" s="48" t="str">
        <f t="shared" si="28"/>
        <v/>
      </c>
      <c r="I108" s="48" t="str">
        <f t="shared" si="29"/>
        <v/>
      </c>
      <c r="J108" s="4" t="str">
        <f t="shared" si="40"/>
        <v/>
      </c>
      <c r="K108" s="8" t="str">
        <f>IF(B108="","",IF(O107&lt;=SUM($C$5:C108),"",IF(A108&lt;=jfq,(O108/C108-1)/((A108+1)/2),(O108/SUM($C$5:C108)-1)/(A108-(jfq-1)/2))))</f>
        <v/>
      </c>
      <c r="L108" s="8" t="str">
        <f>IF(AA108="","",IF(A108&lt;=jfq,(AA108-bf*10000)/SUM(C$5:$C108)/(C108/C107),AA108/SUM(C$5:$C108)))</f>
        <v/>
      </c>
      <c r="M108" s="76" t="str">
        <f>IF(B108="","",IF(O107&lt;=SUM($C$5:C108),"",IF(C108="",O108/O107-1,(O108/O107)/(C108/C107)-1)))</f>
        <v/>
      </c>
      <c r="N108" s="5" t="str">
        <f t="shared" si="41"/>
        <v/>
      </c>
      <c r="O108" s="5" t="str">
        <f t="shared" si="24"/>
        <v/>
      </c>
      <c r="P108" s="5" t="str">
        <f>IF(A108="","",IF(B108&lt;=18,MAX(SUM($C$5:C108),O108),IF(A108&lt;=jfq,IF(B108&lt;=41,MAX(SUM($C$5:C108)*1.6,O108),IF(B108&lt;=61,MAX(SUM($C$5:C108)*1.4,O108),MAX(SUM($C$5:C108)*1.2,O108))),IF(B108&lt;=41,MAX(SUM($C$5:C108)*1.6,O108,N108),IF(B108&lt;=61,MAX(SUM($C$5:C108)*1.4,O108,N108),MAX(SUM($C$5:C108)*1.2,O108,N108))))))</f>
        <v/>
      </c>
      <c r="Q108" s="5" t="str">
        <f>IF(A108="","",IF(A108&lt;=jfq,IF(B108&lt;=18,MAX(SUM($C$5:C108),O108),IF(B108&lt;=41,MAX(SUM($C$5:C108)*1.6,O108),IF(B108&lt;=61,MAX(SUM($C$5:C108)*1.4,O108),MAX(SUM($C$5:C108)*1.2,O108)))),IF(B108&lt;=18,MAX(SUM($C$5:C108),O108,N108),IF(B108&lt;=41,MAX(SUM($C$5:C108)*1.6,O108,N108),IF(B108&lt;=61,MAX(SUM($C$5:C108)*1.4,O108,N108),MAX(SUM($C$5:C108)*1.2,O108,N108))))))</f>
        <v/>
      </c>
      <c r="R108" s="5" t="str">
        <f t="shared" si="30"/>
        <v/>
      </c>
      <c r="S108" s="5" t="str">
        <f t="shared" si="31"/>
        <v/>
      </c>
      <c r="T108" s="5" t="str">
        <f t="shared" si="32"/>
        <v/>
      </c>
      <c r="U108" s="5" t="str">
        <f>IF(A108="","",SUM($C$5:C108)*T108/O108)</f>
        <v/>
      </c>
      <c r="V108" s="5" t="str">
        <f t="shared" si="33"/>
        <v/>
      </c>
      <c r="W108" s="5" t="str">
        <f t="shared" si="34"/>
        <v/>
      </c>
      <c r="X108" s="5" t="str">
        <f t="shared" si="35"/>
        <v/>
      </c>
      <c r="Y108" s="5" t="str">
        <f t="shared" si="36"/>
        <v/>
      </c>
      <c r="Z108" s="5" t="str">
        <f t="shared" si="37"/>
        <v/>
      </c>
      <c r="AA108" s="5" t="str">
        <f>IF(A108=1,"",IF(A108="","",IF(O107&gt;=SUM($C$4:C107),O108-O107,"")))</f>
        <v/>
      </c>
      <c r="AB108" s="1">
        <f>IFERROR(IF(A108&lt;jfq,IF((U107/SUM($C$5:C107))-(U108/SUM($C$5:C108))&gt;0.2,1,0),IF((U107-U108)/SUM($C$5:C108)&gt;0.2,1,0)),0)</f>
        <v>0</v>
      </c>
      <c r="AC108" s="1">
        <f t="shared" si="38"/>
        <v>0</v>
      </c>
      <c r="AD108" s="1" t="str">
        <f t="shared" si="39"/>
        <v/>
      </c>
      <c r="AE108" s="1" t="str">
        <f>IFERROR(MAX(MIN((1-400/SUM($C$5:C108)-(1-U107/SUM($C$5:C107)))*O108,O108*0.2),0),"")</f>
        <v/>
      </c>
    </row>
    <row r="109" spans="1:31">
      <c r="A109" s="4" t="str">
        <f t="shared" si="42"/>
        <v/>
      </c>
      <c r="B109" s="4" t="str">
        <f t="shared" si="43"/>
        <v/>
      </c>
      <c r="C109" s="4"/>
      <c r="D109" s="4" t="str">
        <f t="shared" si="44"/>
        <v/>
      </c>
      <c r="E109" s="48" t="str">
        <f t="shared" si="25"/>
        <v/>
      </c>
      <c r="F109" s="48" t="str">
        <f t="shared" si="26"/>
        <v/>
      </c>
      <c r="G109" s="48" t="str">
        <f t="shared" si="27"/>
        <v/>
      </c>
      <c r="H109" s="48" t="str">
        <f t="shared" si="28"/>
        <v/>
      </c>
      <c r="I109" s="48" t="str">
        <f t="shared" si="29"/>
        <v/>
      </c>
      <c r="J109" s="4" t="str">
        <f t="shared" si="40"/>
        <v/>
      </c>
      <c r="K109" s="8" t="str">
        <f>IF(B109="","",IF(O108&lt;=SUM($C$5:C109),"",IF(A109&lt;=jfq,(O109/C109-1)/((A109+1)/2),(O109/SUM($C$5:C109)-1)/(A109-(jfq-1)/2))))</f>
        <v/>
      </c>
      <c r="L109" s="8" t="str">
        <f>IF(AA109="","",IF(A109&lt;=jfq,(AA109-bf*10000)/SUM(C$5:$C109)/(C109/C108),AA109/SUM(C$5:$C109)))</f>
        <v/>
      </c>
      <c r="M109" s="76" t="str">
        <f>IF(B109="","",IF(O108&lt;=SUM($C$5:C109),"",IF(C109="",O109/O108-1,(O109/O108)/(C109/C108)-1)))</f>
        <v/>
      </c>
      <c r="N109" s="5" t="str">
        <f t="shared" si="41"/>
        <v/>
      </c>
      <c r="O109" s="5" t="str">
        <f t="shared" si="24"/>
        <v/>
      </c>
      <c r="P109" s="5" t="str">
        <f>IF(A109="","",IF(B109&lt;=18,MAX(SUM($C$5:C109),O109),IF(A109&lt;=jfq,IF(B109&lt;=41,MAX(SUM($C$5:C109)*1.6,O109),IF(B109&lt;=61,MAX(SUM($C$5:C109)*1.4,O109),MAX(SUM($C$5:C109)*1.2,O109))),IF(B109&lt;=41,MAX(SUM($C$5:C109)*1.6,O109,N109),IF(B109&lt;=61,MAX(SUM($C$5:C109)*1.4,O109,N109),MAX(SUM($C$5:C109)*1.2,O109,N109))))))</f>
        <v/>
      </c>
      <c r="Q109" s="5" t="str">
        <f>IF(A109="","",IF(A109&lt;=jfq,IF(B109&lt;=18,MAX(SUM($C$5:C109),O109),IF(B109&lt;=41,MAX(SUM($C$5:C109)*1.6,O109),IF(B109&lt;=61,MAX(SUM($C$5:C109)*1.4,O109),MAX(SUM($C$5:C109)*1.2,O109)))),IF(B109&lt;=18,MAX(SUM($C$5:C109),O109,N109),IF(B109&lt;=41,MAX(SUM($C$5:C109)*1.6,O109,N109),IF(B109&lt;=61,MAX(SUM($C$5:C109)*1.4,O109,N109),MAX(SUM($C$5:C109)*1.2,O109,N109))))))</f>
        <v/>
      </c>
      <c r="R109" s="5" t="str">
        <f t="shared" si="30"/>
        <v/>
      </c>
      <c r="S109" s="5" t="str">
        <f t="shared" si="31"/>
        <v/>
      </c>
      <c r="T109" s="5" t="str">
        <f t="shared" si="32"/>
        <v/>
      </c>
      <c r="U109" s="5" t="str">
        <f>IF(A109="","",SUM($C$5:C109)*T109/O109)</f>
        <v/>
      </c>
      <c r="V109" s="5" t="str">
        <f t="shared" si="33"/>
        <v/>
      </c>
      <c r="W109" s="5" t="str">
        <f t="shared" si="34"/>
        <v/>
      </c>
      <c r="X109" s="5" t="str">
        <f t="shared" si="35"/>
        <v/>
      </c>
      <c r="Y109" s="5" t="str">
        <f t="shared" si="36"/>
        <v/>
      </c>
      <c r="Z109" s="5" t="str">
        <f t="shared" si="37"/>
        <v/>
      </c>
      <c r="AA109" s="5" t="str">
        <f>IF(A109=1,"",IF(A109="","",IF(O108&gt;=SUM($C$4:C108),O109-O108,"")))</f>
        <v/>
      </c>
      <c r="AB109" s="1">
        <f>IFERROR(IF(A109&lt;jfq,IF((U108/SUM($C$5:C108))-(U109/SUM($C$5:C109))&gt;0.2,1,0),IF((U108-U109)/SUM($C$5:C109)&gt;0.2,1,0)),0)</f>
        <v>0</v>
      </c>
      <c r="AC109" s="1">
        <f t="shared" si="38"/>
        <v>0</v>
      </c>
      <c r="AD109" s="1" t="str">
        <f t="shared" si="39"/>
        <v/>
      </c>
      <c r="AE109" s="1" t="str">
        <f>IFERROR(MAX(MIN((1-400/SUM($C$5:C109)-(1-U108/SUM($C$5:C108)))*O109,O109*0.2),0),"")</f>
        <v/>
      </c>
    </row>
  </sheetData>
  <sheetProtection algorithmName="SHA-512" hashValue="q8wxEpDO5Nz9wgyL6bVa0/007BUzfWq2u22idEjvt9ONMdL0rxqslazHHwSKMM231qYNCNo+ANqznDAUP2RhOQ==" saltValue="zX5bzEaCZiZzwaB4CCoLdA==" spinCount="100000" sheet="1" objects="1" scenarios="1"/>
  <mergeCells count="29">
    <mergeCell ref="G3:G4"/>
    <mergeCell ref="O3:O4"/>
    <mergeCell ref="A1:AA1"/>
    <mergeCell ref="A2:AA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  <mergeCell ref="N3:N4"/>
    <mergeCell ref="W3:W4"/>
    <mergeCell ref="Y3:Y4"/>
    <mergeCell ref="Z3:Z4"/>
    <mergeCell ref="AA3:AA4"/>
    <mergeCell ref="P3:P4"/>
    <mergeCell ref="R3:R4"/>
    <mergeCell ref="S3:S4"/>
    <mergeCell ref="T3:T4"/>
    <mergeCell ref="U3:U4"/>
    <mergeCell ref="V3:V4"/>
    <mergeCell ref="Q3:Q4"/>
    <mergeCell ref="X3:X4"/>
  </mergeCells>
  <phoneticPr fontId="11" type="noConversion"/>
  <conditionalFormatting sqref="A5:AA109">
    <cfRule type="expression" dxfId="4" priority="1">
      <formula>$A5&lt;&gt;""</formula>
    </cfRule>
  </conditionalFormatting>
  <pageMargins left="0.7" right="0.7" top="0.75" bottom="0.75" header="0.3" footer="0.3"/>
  <pageSetup paperSize="9" orientation="portrait" r:id="rId1"/>
  <ignoredErrors>
    <ignoredError sqref="AA10 M10 K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C44C-8357-455E-8E39-96B0956F00A9}">
  <dimension ref="A1:Y109"/>
  <sheetViews>
    <sheetView topLeftCell="A65" workbookViewId="0">
      <selection activeCell="A66" sqref="A66:XFD66"/>
    </sheetView>
  </sheetViews>
  <sheetFormatPr defaultColWidth="8.88671875" defaultRowHeight="14.55"/>
  <cols>
    <col min="1" max="2" width="5.6640625" customWidth="1"/>
    <col min="3" max="4" width="10.6640625" customWidth="1"/>
    <col min="5" max="5" width="11.21875" customWidth="1"/>
    <col min="6" max="6" width="11" customWidth="1"/>
    <col min="7" max="7" width="10.6640625" hidden="1" customWidth="1"/>
    <col min="8" max="8" width="16.21875" customWidth="1"/>
    <col min="9" max="9" width="13.88671875" customWidth="1"/>
    <col min="10" max="10" width="10.6640625" hidden="1" customWidth="1"/>
    <col min="11" max="11" width="11.21875" customWidth="1"/>
    <col min="12" max="12" width="10.6640625" hidden="1" customWidth="1"/>
    <col min="13" max="13" width="12.44140625" style="1" hidden="1" customWidth="1"/>
    <col min="14" max="14" width="13.44140625" style="1" hidden="1" customWidth="1"/>
    <col min="15" max="15" width="9.109375" style="1" hidden="1" customWidth="1"/>
    <col min="16" max="17" width="13.44140625" style="1" hidden="1" customWidth="1"/>
    <col min="18" max="19" width="11.33203125" style="1" hidden="1" customWidth="1"/>
    <col min="20" max="20" width="12.44140625" style="1" hidden="1" customWidth="1"/>
    <col min="21" max="24" width="11.33203125" style="1" hidden="1" customWidth="1"/>
    <col min="25" max="25" width="8.88671875" style="1" hidden="1" customWidth="1"/>
  </cols>
  <sheetData>
    <row r="1" spans="1:25" ht="20">
      <c r="A1" s="140" t="s">
        <v>85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5" ht="20.149999999999999" customHeight="1">
      <c r="A2" s="142" t="str">
        <f>xb&amp;"，"&amp;nl&amp;"岁，年交保费"&amp;bf&amp;"万元，"&amp;jfq&amp;"年交费，演示如下："</f>
        <v>女，40岁，年交保费10万元，5年交费，演示如下：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25">
      <c r="A3" s="144" t="s">
        <v>23</v>
      </c>
      <c r="B3" s="145" t="s">
        <v>0</v>
      </c>
      <c r="C3" s="145" t="s">
        <v>67</v>
      </c>
      <c r="D3" s="145" t="s">
        <v>24</v>
      </c>
      <c r="E3" s="158" t="s">
        <v>103</v>
      </c>
      <c r="F3" s="149" t="s">
        <v>29</v>
      </c>
      <c r="G3" s="144" t="s">
        <v>25</v>
      </c>
      <c r="H3" s="158" t="s">
        <v>102</v>
      </c>
      <c r="I3" s="149" t="s">
        <v>30</v>
      </c>
      <c r="J3" s="159" t="s">
        <v>69</v>
      </c>
      <c r="K3" s="159" t="s">
        <v>70</v>
      </c>
      <c r="L3" s="159" t="s">
        <v>71</v>
      </c>
      <c r="M3" s="156" t="s">
        <v>32</v>
      </c>
      <c r="N3" s="156" t="s">
        <v>34</v>
      </c>
      <c r="O3" s="156" t="s">
        <v>33</v>
      </c>
      <c r="P3" s="161" t="s">
        <v>35</v>
      </c>
      <c r="Q3" s="156" t="s">
        <v>36</v>
      </c>
      <c r="R3" s="156" t="s">
        <v>37</v>
      </c>
      <c r="S3" s="156" t="s">
        <v>38</v>
      </c>
      <c r="T3" s="156" t="s">
        <v>39</v>
      </c>
      <c r="U3" s="156" t="s">
        <v>40</v>
      </c>
      <c r="V3" s="156" t="s">
        <v>41</v>
      </c>
      <c r="W3" s="156" t="s">
        <v>42</v>
      </c>
      <c r="X3" s="156" t="s">
        <v>43</v>
      </c>
    </row>
    <row r="4" spans="1:25">
      <c r="A4" s="144"/>
      <c r="B4" s="145"/>
      <c r="C4" s="145"/>
      <c r="D4" s="145"/>
      <c r="E4" s="144"/>
      <c r="F4" s="144"/>
      <c r="G4" s="144"/>
      <c r="H4" s="144"/>
      <c r="I4" s="144"/>
      <c r="J4" s="160"/>
      <c r="K4" s="160"/>
      <c r="L4" s="160"/>
      <c r="M4" s="157"/>
      <c r="N4" s="157"/>
      <c r="O4" s="157"/>
      <c r="P4" s="162"/>
      <c r="Q4" s="157"/>
      <c r="R4" s="157"/>
      <c r="S4" s="157"/>
      <c r="T4" s="157"/>
      <c r="U4" s="157"/>
      <c r="V4" s="157"/>
      <c r="W4" s="157"/>
      <c r="X4" s="157"/>
    </row>
    <row r="5" spans="1:25">
      <c r="A5" s="2">
        <v>1</v>
      </c>
      <c r="B5" s="2">
        <f>nl+1</f>
        <v>41</v>
      </c>
      <c r="C5" s="2">
        <f>bf*10000</f>
        <v>100000</v>
      </c>
      <c r="D5" s="2"/>
      <c r="E5" s="46">
        <f>IF(A5="","",T5)</f>
        <v>426900</v>
      </c>
      <c r="F5" s="46">
        <f>IF(A5="","",U5)</f>
        <v>140000</v>
      </c>
      <c r="G5" s="46">
        <f>IF(A5="","",V5)</f>
        <v>853800</v>
      </c>
      <c r="H5" s="46">
        <f>IF(A5="","",W5)</f>
        <v>993800</v>
      </c>
      <c r="I5" s="46">
        <f>IF(A5="","",N5-D5)</f>
        <v>41900</v>
      </c>
      <c r="J5" s="49" t="str">
        <f>IF(B5="","",IF(N4&lt;=SUM($C$5:C5),"",IF(A5&lt;=jfq,(N5/C5-1)/((A5+1)/2),(N5/SUM($C$5:C5)-1)/(A5-(jfq-1)/2))))</f>
        <v/>
      </c>
      <c r="K5" s="49" t="str">
        <f>IF(X5="","",IF(A5&lt;=jfq,(X5-bf*10000)/SUM(C$5:$C5)/(C5/C4),X5/SUM(C$5:$C5)))</f>
        <v/>
      </c>
      <c r="L5" s="49" t="str">
        <f>IF(B5="","",IF(N4&lt;=SUM($C$5:C5),"",IF(C5="",N5/N4-1,(N5/N4)/(C5/C4)-1)))</f>
        <v/>
      </c>
      <c r="M5" s="26">
        <f>IF(xb="男",IF(jfq=3,VLOOKUP(nl,JBBE,2,FALSE),IF(jfq=5,VLOOKUP(nl,JBBE,3,FALSE),VLOOKUP(nl,JBBE,4,FALSE))),IF(jfq=3,VLOOKUP(nl,JBBE,5,FALSE),IF(jfq=5,VLOOKUP(nl,JBBE,6,FALSE),VLOOKUP(nl,JBBE,7,FALSE))))*10*bf</f>
        <v>426900</v>
      </c>
      <c r="N5" s="26">
        <f t="shared" ref="N5:N36" si="0">IF(A5="","",bf*10*IF(xb="男",IF(jfq=3,VLOOKUP(nl,M3XJ,A5+1,FALSE),IF(jfq=5,VLOOKUP(nl,M5XJ,A5+1,FALSE),VLOOKUP(nl,M10XJ,A5+1,FALSE))),IF(jfq=3,VLOOKUP(nl,F3XJ,A5+1,FALSE),IF(jfq=5,VLOOKUP(nl,F5XJ,A5+1,FALSE),VLOOKUP(nl,F10XJ,A5+1,FALSE)))))</f>
        <v>41900</v>
      </c>
      <c r="O5" s="26">
        <f>IF(A5="","",IF(B5&lt;18,MAX(SUM($C$5:C5),N5),IF(A5&lt;=jfq,IF(B5&lt;41,MAX(SUM($C$5:C5)*1.6,N5),IF(B5&lt;61,MAX(SUM($C$5:C5)*1.4,N5),MAX(SUM($C$5:C5)*1.2,N5))),IF(B5&lt;41,MAX(SUM($C$5:C5)*1.6,N5,M5),IF(B5&lt;61,MAX(SUM($C$5:C5)*1.4,N5,M5),MAX(SUM($C$5:C5)*1.2,N5,M5))))))</f>
        <v>140000</v>
      </c>
      <c r="P5" s="26">
        <f>IF(B5="","",IF(AND(B5&gt;=18,B5&lt;=75),$M$5*2,0))</f>
        <v>853800</v>
      </c>
      <c r="Q5" s="26">
        <f>IF(A5="","",O5+P5)</f>
        <v>993800</v>
      </c>
      <c r="R5" s="26">
        <f>IF(A5="","",I5)</f>
        <v>41900</v>
      </c>
      <c r="S5" s="26">
        <f>IF(A5="","",SUM($C$5:C5)*R5/N5)</f>
        <v>100000</v>
      </c>
      <c r="T5" s="26">
        <f>IF(A5="","",M5/N5*R5)</f>
        <v>426900</v>
      </c>
      <c r="U5" s="26">
        <f>IF(A5="","",O5/N5*R5)</f>
        <v>140000</v>
      </c>
      <c r="V5" s="26">
        <f>IF(A5="","",P5/N5*R5)</f>
        <v>853800</v>
      </c>
      <c r="W5" s="26">
        <f>IF(A5="","",U5+V5)</f>
        <v>993800</v>
      </c>
      <c r="X5" s="26" t="str">
        <f>IF(A5=1,"",IF(A5="","",IF(N4&gt;=SUM($C$4:C4),N5-N4,"")))</f>
        <v/>
      </c>
      <c r="Y5" s="1">
        <f>IF(B5="",0,IF(D5&lt;=I5*0.2,0,1))</f>
        <v>0</v>
      </c>
    </row>
    <row r="6" spans="1:25">
      <c r="A6" s="2">
        <v>2</v>
      </c>
      <c r="B6" s="2">
        <f>nl+2</f>
        <v>42</v>
      </c>
      <c r="C6" s="2">
        <f t="shared" ref="C6:C24" si="1">IF(A6&lt;=jfq,bf*10000,"")</f>
        <v>100000</v>
      </c>
      <c r="D6" s="2"/>
      <c r="E6" s="46">
        <f t="shared" ref="E6:E69" si="2">IF(A6="","",T6)</f>
        <v>439707</v>
      </c>
      <c r="F6" s="46">
        <f t="shared" ref="F6:F69" si="3">IF(A6="","",U6)</f>
        <v>280000</v>
      </c>
      <c r="G6" s="46">
        <f t="shared" ref="G6:G69" si="4">IF(A6="","",V6)</f>
        <v>853800</v>
      </c>
      <c r="H6" s="46">
        <f t="shared" ref="H6:H69" si="5">IF(A6="","",W6)</f>
        <v>1133800</v>
      </c>
      <c r="I6" s="46">
        <f>IF(B6="","",I5/N5*N6-D6)</f>
        <v>107800</v>
      </c>
      <c r="J6" s="49" t="str">
        <f>IF(B6="","",IF(N5&lt;=SUM($C$5:C6),"",IF(A6&lt;=jfq,(N6/C6-1)/((A6+1)/2),(N6/SUM($C$5:C6)-1)/(A6-(jfq-1)/2))))</f>
        <v/>
      </c>
      <c r="K6" s="49" t="str">
        <f>IF(X6="","",IF(A6&lt;=jfq,(X6-bf*10000)/SUM(C$5:$C6)/(C6/C5),X6/SUM(C$5:$C6)))</f>
        <v/>
      </c>
      <c r="L6" s="49" t="str">
        <f>IF(B6="","",IF(N5&lt;=SUM($C$5:C6),"",IF(C6="",N6/N5-1,(N6/N5)/(C6/C5)-1)))</f>
        <v/>
      </c>
      <c r="M6" s="26">
        <f>IF(A6="","",M5*1.03)</f>
        <v>439707</v>
      </c>
      <c r="N6" s="26">
        <f t="shared" si="0"/>
        <v>107800</v>
      </c>
      <c r="O6" s="26">
        <f>IF(A6="","",IF(B6&lt;18,MAX(SUM($C$5:C6),N6),IF(A6&lt;=jfq,IF(B6&lt;41,MAX(SUM($C$5:C6)*1.6,N6),IF(B6&lt;61,MAX(SUM($C$5:C6)*1.4,N6),MAX(SUM($C$5:C6)*1.2,N6))),IF(B6&lt;41,MAX(SUM($C$5:C6)*1.6,N6,M6),IF(B6&lt;61,MAX(SUM($C$5:C6)*1.4,N6,M6),MAX(SUM($C$5:C6)*1.2,N6,M6))))))</f>
        <v>280000</v>
      </c>
      <c r="P6" s="26">
        <f t="shared" ref="P6:P69" si="6">IF(B6="","",IF(AND(B6&gt;=18,B6&lt;=75),$M$5*2,0))</f>
        <v>853800</v>
      </c>
      <c r="Q6" s="26">
        <f t="shared" ref="Q6:Q69" si="7">IF(A6="","",O6+P6)</f>
        <v>1133800</v>
      </c>
      <c r="R6" s="26">
        <f t="shared" ref="R6:R69" si="8">IF(A6="","",I6)</f>
        <v>107800</v>
      </c>
      <c r="S6" s="26">
        <f>IF(A6="","",SUM($C$5:C6)*R6/N6)</f>
        <v>200000</v>
      </c>
      <c r="T6" s="26">
        <f t="shared" ref="T6:T69" si="9">IF(A6="","",M6/N6*R6)</f>
        <v>439707</v>
      </c>
      <c r="U6" s="26">
        <f t="shared" ref="U6:U69" si="10">IF(A6="","",O6/N6*R6)</f>
        <v>280000</v>
      </c>
      <c r="V6" s="26">
        <f t="shared" ref="V6:V69" si="11">IF(A6="","",P6/N6*R6)</f>
        <v>853800</v>
      </c>
      <c r="W6" s="26">
        <f t="shared" ref="W6:W69" si="12">IF(A6="","",U6+V6)</f>
        <v>1133800</v>
      </c>
      <c r="X6" s="26" t="str">
        <f>IF(A6=1,"",IF(A6="","",IF(N5&gt;=SUM($C$4:C5),N6-N5,"")))</f>
        <v/>
      </c>
      <c r="Y6" s="1">
        <f t="shared" ref="Y6:Y69" si="13">IF(B6="",0,IF(D6&lt;=I6*0.2,0,1))</f>
        <v>0</v>
      </c>
    </row>
    <row r="7" spans="1:25">
      <c r="A7" s="2">
        <v>3</v>
      </c>
      <c r="B7" s="2">
        <f>nl+3</f>
        <v>43</v>
      </c>
      <c r="C7" s="2">
        <f t="shared" si="1"/>
        <v>100000</v>
      </c>
      <c r="D7" s="2"/>
      <c r="E7" s="46">
        <f t="shared" si="2"/>
        <v>452898.21000000008</v>
      </c>
      <c r="F7" s="46">
        <f t="shared" si="3"/>
        <v>419999.99999999994</v>
      </c>
      <c r="G7" s="46">
        <f t="shared" si="4"/>
        <v>853800</v>
      </c>
      <c r="H7" s="46">
        <f t="shared" si="5"/>
        <v>1273800</v>
      </c>
      <c r="I7" s="46">
        <f t="shared" ref="I7:I70" si="14">IF(B7="","",I6/N6*N7-D7)</f>
        <v>201200</v>
      </c>
      <c r="J7" s="49" t="str">
        <f>IF(B7="","",IF(N6&lt;=SUM($C$5:C7),"",IF(A7&lt;=jfq,(N7/C7-1)/((A7+1)/2),(N7/SUM($C$5:C7)-1)/(A7-(jfq-1)/2))))</f>
        <v/>
      </c>
      <c r="K7" s="49" t="str">
        <f>IF(X7="","",IF(A7&lt;=jfq,(X7-bf*10000)/SUM(C$5:$C7)/(C7/C6),X7/SUM(C$5:$C7)))</f>
        <v/>
      </c>
      <c r="L7" s="49" t="str">
        <f>IF(B7="","",IF(N6&lt;=SUM($C$5:C7),"",IF(C7="",N7/N6-1,(N7/N6)/(C7/C6)-1)))</f>
        <v/>
      </c>
      <c r="M7" s="26">
        <f t="shared" ref="M7:M70" si="15">IF(A7="","",M6*1.03)</f>
        <v>452898.21</v>
      </c>
      <c r="N7" s="26">
        <f t="shared" si="0"/>
        <v>201200</v>
      </c>
      <c r="O7" s="26">
        <f>IF(A7="","",IF(B7&lt;18,MAX(SUM($C$5:C7),N7),IF(A7&lt;=jfq,IF(B7&lt;41,MAX(SUM($C$5:C7)*1.6,N7),IF(B7&lt;61,MAX(SUM($C$5:C7)*1.4,N7),MAX(SUM($C$5:C7)*1.2,N7))),IF(B7&lt;41,MAX(SUM($C$5:C7)*1.6,N7,M7),IF(B7&lt;61,MAX(SUM($C$5:C7)*1.4,N7,M7),MAX(SUM($C$5:C7)*1.2,N7,M7))))))</f>
        <v>420000</v>
      </c>
      <c r="P7" s="26">
        <f t="shared" si="6"/>
        <v>853800</v>
      </c>
      <c r="Q7" s="26">
        <f t="shared" si="7"/>
        <v>1273800</v>
      </c>
      <c r="R7" s="26">
        <f t="shared" si="8"/>
        <v>201200</v>
      </c>
      <c r="S7" s="26">
        <f>IF(A7="","",SUM($C$5:C7)*R7/N7)</f>
        <v>300000</v>
      </c>
      <c r="T7" s="26">
        <f t="shared" si="9"/>
        <v>452898.21000000008</v>
      </c>
      <c r="U7" s="26">
        <f t="shared" si="10"/>
        <v>419999.99999999994</v>
      </c>
      <c r="V7" s="26">
        <f t="shared" si="11"/>
        <v>853800</v>
      </c>
      <c r="W7" s="26">
        <f t="shared" si="12"/>
        <v>1273800</v>
      </c>
      <c r="X7" s="26" t="str">
        <f>IF(A7=1,"",IF(A7="","",IF(N6&gt;=SUM($C$4:C6),N7-N6,"")))</f>
        <v/>
      </c>
      <c r="Y7" s="1">
        <f t="shared" si="13"/>
        <v>0</v>
      </c>
    </row>
    <row r="8" spans="1:25">
      <c r="A8" s="2">
        <f>IF(B8="","",A7+1)</f>
        <v>4</v>
      </c>
      <c r="B8" s="2">
        <f>IF(OR(B7=105,B7=""),"",B7+1)</f>
        <v>44</v>
      </c>
      <c r="C8" s="2">
        <f t="shared" si="1"/>
        <v>100000</v>
      </c>
      <c r="D8" s="2"/>
      <c r="E8" s="46">
        <f t="shared" si="2"/>
        <v>466485.15630000003</v>
      </c>
      <c r="F8" s="46">
        <f t="shared" si="3"/>
        <v>560000</v>
      </c>
      <c r="G8" s="46">
        <f t="shared" si="4"/>
        <v>853800</v>
      </c>
      <c r="H8" s="46">
        <f t="shared" si="5"/>
        <v>1413800</v>
      </c>
      <c r="I8" s="46">
        <f t="shared" si="14"/>
        <v>339300</v>
      </c>
      <c r="J8" s="49" t="str">
        <f>IF(B8="","",IF(N7&lt;=SUM($C$5:C8),"",IF(A8&lt;=jfq,(N8/C8-1)/((A8+1)/2),(N8/SUM($C$5:C8)-1)/(A8-(jfq-1)/2))))</f>
        <v/>
      </c>
      <c r="K8" s="49" t="str">
        <f>IF(X8="","",IF(A8&lt;=jfq,(X8-bf*10000)/SUM(C$5:$C8)/(C8/C7),X8/SUM(C$5:$C8)))</f>
        <v/>
      </c>
      <c r="L8" s="49" t="str">
        <f>IF(B8="","",IF(N7&lt;=SUM($C$5:C8),"",IF(C8="",N8/N7-1,(N8/N7)/(C8/C7)-1)))</f>
        <v/>
      </c>
      <c r="M8" s="26">
        <f t="shared" si="15"/>
        <v>466485.15630000003</v>
      </c>
      <c r="N8" s="26">
        <f t="shared" si="0"/>
        <v>339300</v>
      </c>
      <c r="O8" s="26">
        <f>IF(A8="","",IF(B8&lt;18,MAX(SUM($C$5:C8),N8),IF(A8&lt;=jfq,IF(B8&lt;41,MAX(SUM($C$5:C8)*1.6,N8),IF(B8&lt;61,MAX(SUM($C$5:C8)*1.4,N8),MAX(SUM($C$5:C8)*1.2,N8))),IF(B8&lt;41,MAX(SUM($C$5:C8)*1.6,N8,M8),IF(B8&lt;61,MAX(SUM($C$5:C8)*1.4,N8,M8),MAX(SUM($C$5:C8)*1.2,N8,M8))))))</f>
        <v>560000</v>
      </c>
      <c r="P8" s="26">
        <f t="shared" si="6"/>
        <v>853800</v>
      </c>
      <c r="Q8" s="26">
        <f t="shared" si="7"/>
        <v>1413800</v>
      </c>
      <c r="R8" s="26">
        <f t="shared" si="8"/>
        <v>339300</v>
      </c>
      <c r="S8" s="26">
        <f>IF(A8="","",SUM($C$5:C8)*R8/N8)</f>
        <v>400000</v>
      </c>
      <c r="T8" s="26">
        <f t="shared" si="9"/>
        <v>466485.15630000003</v>
      </c>
      <c r="U8" s="26">
        <f t="shared" si="10"/>
        <v>560000</v>
      </c>
      <c r="V8" s="26">
        <f t="shared" si="11"/>
        <v>853800</v>
      </c>
      <c r="W8" s="26">
        <f t="shared" si="12"/>
        <v>1413800</v>
      </c>
      <c r="X8" s="26" t="str">
        <f>IF(A8=1,"",IF(A8="","",IF(N7&gt;=SUM($C$4:C7),N8-N7,"")))</f>
        <v/>
      </c>
      <c r="Y8" s="1">
        <f t="shared" si="13"/>
        <v>0</v>
      </c>
    </row>
    <row r="9" spans="1:25">
      <c r="A9" s="2">
        <f t="shared" ref="A9:A72" si="16">IF(B9="","",A8+1)</f>
        <v>5</v>
      </c>
      <c r="B9" s="2">
        <f t="shared" ref="B9:B72" si="17">IF(OR(B8=105,B8=""),"",B8+1)</f>
        <v>45</v>
      </c>
      <c r="C9" s="2">
        <f t="shared" si="1"/>
        <v>100000</v>
      </c>
      <c r="D9" s="2"/>
      <c r="E9" s="46">
        <f t="shared" si="2"/>
        <v>480479.71098900004</v>
      </c>
      <c r="F9" s="46">
        <f t="shared" si="3"/>
        <v>700000</v>
      </c>
      <c r="G9" s="46">
        <f t="shared" si="4"/>
        <v>853800</v>
      </c>
      <c r="H9" s="46">
        <f t="shared" si="5"/>
        <v>1553800</v>
      </c>
      <c r="I9" s="46">
        <f t="shared" si="14"/>
        <v>492300</v>
      </c>
      <c r="J9" s="49" t="str">
        <f>IF(B9="","",IF(N8&lt;=SUM($C$5:C9),"",IF(A9&lt;=jfq,(N9/C9-1)/((A9+1)/2),(N9/SUM($C$5:C9)-1)/(A9-(jfq-1)/2))))</f>
        <v/>
      </c>
      <c r="K9" s="49" t="str">
        <f>IF(X9="","",IF(A9&lt;=jfq,(X9-bf*10000)/SUM(C$5:$C9)/(C9/C8),X9/SUM(C$5:$C9)))</f>
        <v/>
      </c>
      <c r="L9" s="49" t="str">
        <f>IF(B9="","",IF(N8&lt;=SUM($C$5:C9),"",IF(C9="",N9/N8-1,(N9/N8)/(C9/C8)-1)))</f>
        <v/>
      </c>
      <c r="M9" s="26">
        <f t="shared" si="15"/>
        <v>480479.71098900004</v>
      </c>
      <c r="N9" s="26">
        <f t="shared" si="0"/>
        <v>492300</v>
      </c>
      <c r="O9" s="26">
        <f>IF(A9="","",IF(B9&lt;18,MAX(SUM($C$5:C9),N9),IF(A9&lt;=jfq,IF(B9&lt;41,MAX(SUM($C$5:C9)*1.6,N9),IF(B9&lt;61,MAX(SUM($C$5:C9)*1.4,N9),MAX(SUM($C$5:C9)*1.2,N9))),IF(B9&lt;41,MAX(SUM($C$5:C9)*1.6,N9,M9),IF(B9&lt;61,MAX(SUM($C$5:C9)*1.4,N9,M9),MAX(SUM($C$5:C9)*1.2,N9,M9))))))</f>
        <v>700000</v>
      </c>
      <c r="P9" s="26">
        <f t="shared" si="6"/>
        <v>853800</v>
      </c>
      <c r="Q9" s="26">
        <f t="shared" si="7"/>
        <v>1553800</v>
      </c>
      <c r="R9" s="26">
        <f t="shared" si="8"/>
        <v>492300</v>
      </c>
      <c r="S9" s="26">
        <f>IF(A9="","",SUM($C$5:C9)*R9/N9)</f>
        <v>500000</v>
      </c>
      <c r="T9" s="26">
        <f t="shared" si="9"/>
        <v>480479.71098900004</v>
      </c>
      <c r="U9" s="26">
        <f t="shared" si="10"/>
        <v>700000</v>
      </c>
      <c r="V9" s="26">
        <f t="shared" si="11"/>
        <v>853800</v>
      </c>
      <c r="W9" s="26">
        <f t="shared" si="12"/>
        <v>1553800</v>
      </c>
      <c r="X9" s="26" t="str">
        <f>IF(A9=1,"",IF(A9="","",IF(N8&gt;=SUM($C$4:C8),N9-N8,"")))</f>
        <v/>
      </c>
      <c r="Y9" s="1">
        <f t="shared" si="13"/>
        <v>0</v>
      </c>
    </row>
    <row r="10" spans="1:25">
      <c r="A10" s="2">
        <f t="shared" si="16"/>
        <v>6</v>
      </c>
      <c r="B10" s="2">
        <f t="shared" si="17"/>
        <v>46</v>
      </c>
      <c r="C10" s="2" t="str">
        <f t="shared" si="1"/>
        <v/>
      </c>
      <c r="D10" s="2"/>
      <c r="E10" s="46">
        <f t="shared" si="2"/>
        <v>494894.10231867008</v>
      </c>
      <c r="F10" s="46">
        <f t="shared" si="3"/>
        <v>700000</v>
      </c>
      <c r="G10" s="46">
        <f t="shared" si="4"/>
        <v>853800</v>
      </c>
      <c r="H10" s="46">
        <f t="shared" si="5"/>
        <v>1553800</v>
      </c>
      <c r="I10" s="46">
        <f t="shared" si="14"/>
        <v>506600</v>
      </c>
      <c r="J10" s="49" t="str">
        <f>IF(B10="","",IF(N9&lt;=SUM($C$5:C10),"",IF(A10&lt;=jfq,(N10/C10-1)/((A10+1)/2),(N10/SUM($C$5:C10)-1)/(A10-(jfq-1)/2))))</f>
        <v/>
      </c>
      <c r="K10" s="49" t="str">
        <f>IF(X10="","",IF(A10&lt;=jfq,(X10-bf*10000)/SUM(C$5:$C10)/(C10/C9),X10/SUM(C$5:$C10)))</f>
        <v/>
      </c>
      <c r="L10" s="49" t="str">
        <f>IF(B10="","",IF(N9&lt;=SUM($C$5:C10),"",IF(C10="",N10/N9-1,(N10/N9)/(C10/C9)-1)))</f>
        <v/>
      </c>
      <c r="M10" s="26">
        <f t="shared" si="15"/>
        <v>494894.10231867008</v>
      </c>
      <c r="N10" s="26">
        <f t="shared" si="0"/>
        <v>506600</v>
      </c>
      <c r="O10" s="26">
        <f>IF(A10="","",IF(B10&lt;18,MAX(SUM($C$5:C10),N10),IF(A10&lt;=jfq,IF(B10&lt;41,MAX(SUM($C$5:C10)*1.6,N10),IF(B10&lt;61,MAX(SUM($C$5:C10)*1.4,N10),MAX(SUM($C$5:C10)*1.2,N10))),IF(B10&lt;41,MAX(SUM($C$5:C10)*1.6,N10,M10),IF(B10&lt;61,MAX(SUM($C$5:C10)*1.4,N10,M10),MAX(SUM($C$5:C10)*1.2,N10,M10))))))</f>
        <v>700000</v>
      </c>
      <c r="P10" s="26">
        <f t="shared" si="6"/>
        <v>853800</v>
      </c>
      <c r="Q10" s="26">
        <f t="shared" si="7"/>
        <v>1553800</v>
      </c>
      <c r="R10" s="26">
        <f t="shared" si="8"/>
        <v>506600</v>
      </c>
      <c r="S10" s="26">
        <f>IF(A10="","",SUM($C$5:C10)*R10/N10)</f>
        <v>500000</v>
      </c>
      <c r="T10" s="26">
        <f t="shared" si="9"/>
        <v>494894.10231867008</v>
      </c>
      <c r="U10" s="26">
        <f t="shared" si="10"/>
        <v>700000</v>
      </c>
      <c r="V10" s="26">
        <f t="shared" si="11"/>
        <v>853800</v>
      </c>
      <c r="W10" s="26">
        <f t="shared" si="12"/>
        <v>1553800</v>
      </c>
      <c r="X10" s="26" t="str">
        <f>IF(A10=1,"",IF(A10="","",IF(N9&gt;=SUM($C$4:C9),N10-N9,"")))</f>
        <v/>
      </c>
      <c r="Y10" s="1">
        <f t="shared" si="13"/>
        <v>0</v>
      </c>
    </row>
    <row r="11" spans="1:25">
      <c r="A11" s="3">
        <f t="shared" si="16"/>
        <v>7</v>
      </c>
      <c r="B11" s="3">
        <f t="shared" si="17"/>
        <v>47</v>
      </c>
      <c r="C11" s="2" t="str">
        <f t="shared" si="1"/>
        <v/>
      </c>
      <c r="D11" s="3"/>
      <c r="E11" s="47">
        <f t="shared" si="2"/>
        <v>509740.92538823019</v>
      </c>
      <c r="F11" s="47">
        <f t="shared" si="3"/>
        <v>700000</v>
      </c>
      <c r="G11" s="47">
        <f t="shared" si="4"/>
        <v>853800</v>
      </c>
      <c r="H11" s="47">
        <f t="shared" si="5"/>
        <v>1553800</v>
      </c>
      <c r="I11" s="47">
        <f t="shared" si="14"/>
        <v>521400</v>
      </c>
      <c r="J11" s="50">
        <f>IF(B11="","",IF(N10&lt;=SUM($C$5:C11),"",IF(A11&lt;=jfq,(N11/C11-1)/((A11+1)/2),(N11/SUM($C$5:C11)-1)/(A11-(jfq-1)/2))))</f>
        <v>8.5599999999999895E-3</v>
      </c>
      <c r="K11" s="50">
        <f>IF(X11="","",IF(A11&lt;=jfq,(X11-bf*10000)/SUM(C$5:$C11)/(C11/C10),X11/SUM(C$5:$C11)))</f>
        <v>2.9600000000000001E-2</v>
      </c>
      <c r="L11" s="50">
        <f>IF(B11="","",IF(N10&lt;=SUM($C$5:C11),"",IF(C11="",N11/N10-1,(N11/N10)/(C11/C10)-1)))</f>
        <v>2.9214370311883231E-2</v>
      </c>
      <c r="M11" s="27">
        <f t="shared" si="15"/>
        <v>509740.92538823019</v>
      </c>
      <c r="N11" s="27">
        <f t="shared" si="0"/>
        <v>521400</v>
      </c>
      <c r="O11" s="26">
        <f>IF(A11="","",IF(B11&lt;18,MAX(SUM($C$5:C11),N11),IF(A11&lt;=jfq,IF(B11&lt;41,MAX(SUM($C$5:C11)*1.6,N11),IF(B11&lt;61,MAX(SUM($C$5:C11)*1.4,N11),MAX(SUM($C$5:C11)*1.2,N11))),IF(B11&lt;41,MAX(SUM($C$5:C11)*1.6,N11,M11),IF(B11&lt;61,MAX(SUM($C$5:C11)*1.4,N11,M11),MAX(SUM($C$5:C11)*1.2,N11,M11))))))</f>
        <v>700000</v>
      </c>
      <c r="P11" s="27">
        <f t="shared" si="6"/>
        <v>853800</v>
      </c>
      <c r="Q11" s="27">
        <f t="shared" si="7"/>
        <v>1553800</v>
      </c>
      <c r="R11" s="26">
        <f t="shared" si="8"/>
        <v>521400</v>
      </c>
      <c r="S11" s="26">
        <f>IF(A11="","",SUM($C$5:C11)*R11/N11)</f>
        <v>500000</v>
      </c>
      <c r="T11" s="27">
        <f t="shared" si="9"/>
        <v>509740.92538823019</v>
      </c>
      <c r="U11" s="27">
        <f t="shared" si="10"/>
        <v>700000</v>
      </c>
      <c r="V11" s="27">
        <f t="shared" si="11"/>
        <v>853800</v>
      </c>
      <c r="W11" s="27">
        <f t="shared" si="12"/>
        <v>1553800</v>
      </c>
      <c r="X11" s="26">
        <f>IF(A11=1,"",IF(A11="","",IF(N10&gt;=SUM($C$4:C10),N11-N10,"")))</f>
        <v>14800</v>
      </c>
      <c r="Y11" s="1">
        <f t="shared" si="13"/>
        <v>0</v>
      </c>
    </row>
    <row r="12" spans="1:25">
      <c r="A12" s="4">
        <f t="shared" si="16"/>
        <v>8</v>
      </c>
      <c r="B12" s="4">
        <f t="shared" si="17"/>
        <v>48</v>
      </c>
      <c r="C12" s="2" t="str">
        <f t="shared" si="1"/>
        <v/>
      </c>
      <c r="D12" s="4"/>
      <c r="E12" s="48">
        <f t="shared" si="2"/>
        <v>525033.15314987709</v>
      </c>
      <c r="F12" s="48">
        <f t="shared" si="3"/>
        <v>700000</v>
      </c>
      <c r="G12" s="48">
        <f t="shared" si="4"/>
        <v>853800</v>
      </c>
      <c r="H12" s="48">
        <f t="shared" si="5"/>
        <v>1553800</v>
      </c>
      <c r="I12" s="48">
        <f t="shared" si="14"/>
        <v>536600</v>
      </c>
      <c r="J12" s="51">
        <f>IF(B12="","",IF(N11&lt;=SUM($C$5:C12),"",IF(A12&lt;=jfq,(N12/C12-1)/((A12+1)/2),(N12/SUM($C$5:C12)-1)/(A12-(jfq-1)/2))))</f>
        <v>1.2199999999999989E-2</v>
      </c>
      <c r="K12" s="51">
        <f>IF(X12="","",IF(A12&lt;=jfq,(X12-bf*10000)/SUM(C$5:$C12)/(C12/C11),X12/SUM(C$5:$C12)))</f>
        <v>3.04E-2</v>
      </c>
      <c r="L12" s="51">
        <f>IF(B12="","",IF(N11&lt;=SUM($C$5:C12),"",IF(C12="",N12/N11-1,(N12/N11)/(C12/C11)-1)))</f>
        <v>2.9152282316839306E-2</v>
      </c>
      <c r="M12" s="5">
        <f t="shared" si="15"/>
        <v>525033.15314987709</v>
      </c>
      <c r="N12" s="5">
        <f t="shared" si="0"/>
        <v>536600</v>
      </c>
      <c r="O12" s="26">
        <f>IF(A12="","",IF(B12&lt;18,MAX(SUM($C$5:C12),N12),IF(A12&lt;=jfq,IF(B12&lt;41,MAX(SUM($C$5:C12)*1.6,N12),IF(B12&lt;61,MAX(SUM($C$5:C12)*1.4,N12),MAX(SUM($C$5:C12)*1.2,N12))),IF(B12&lt;41,MAX(SUM($C$5:C12)*1.6,N12,M12),IF(B12&lt;61,MAX(SUM($C$5:C12)*1.4,N12,M12),MAX(SUM($C$5:C12)*1.2,N12,M12))))))</f>
        <v>700000</v>
      </c>
      <c r="P12" s="5">
        <f t="shared" si="6"/>
        <v>853800</v>
      </c>
      <c r="Q12" s="5">
        <f t="shared" si="7"/>
        <v>1553800</v>
      </c>
      <c r="R12" s="26">
        <f t="shared" si="8"/>
        <v>536600</v>
      </c>
      <c r="S12" s="26">
        <f>IF(A12="","",SUM($C$5:C12)*R12/N12)</f>
        <v>500000</v>
      </c>
      <c r="T12" s="5">
        <f t="shared" si="9"/>
        <v>525033.15314987709</v>
      </c>
      <c r="U12" s="5">
        <f t="shared" si="10"/>
        <v>700000</v>
      </c>
      <c r="V12" s="5">
        <f t="shared" si="11"/>
        <v>853800</v>
      </c>
      <c r="W12" s="5">
        <f t="shared" si="12"/>
        <v>1553800</v>
      </c>
      <c r="X12" s="26">
        <f>IF(A12=1,"",IF(A12="","",IF(N11&gt;=SUM($C$4:C11),N12-N11,"")))</f>
        <v>15200</v>
      </c>
      <c r="Y12" s="1">
        <f t="shared" si="13"/>
        <v>0</v>
      </c>
    </row>
    <row r="13" spans="1:25">
      <c r="A13" s="4">
        <f t="shared" si="16"/>
        <v>9</v>
      </c>
      <c r="B13" s="4">
        <f t="shared" si="17"/>
        <v>49</v>
      </c>
      <c r="C13" s="2" t="str">
        <f t="shared" si="1"/>
        <v/>
      </c>
      <c r="D13" s="4"/>
      <c r="E13" s="48">
        <f t="shared" si="2"/>
        <v>540784.14774437342</v>
      </c>
      <c r="F13" s="48">
        <f t="shared" si="3"/>
        <v>700000</v>
      </c>
      <c r="G13" s="48">
        <f t="shared" si="4"/>
        <v>853800</v>
      </c>
      <c r="H13" s="48">
        <f t="shared" si="5"/>
        <v>1553800</v>
      </c>
      <c r="I13" s="48">
        <f t="shared" si="14"/>
        <v>552300</v>
      </c>
      <c r="J13" s="51">
        <f>IF(B13="","",IF(N12&lt;=SUM($C$5:C13),"",IF(A13&lt;=jfq,(N13/C13-1)/((A13+1)/2),(N13/SUM($C$5:C13)-1)/(A13-(jfq-1)/2))))</f>
        <v>1.4942857142857147E-2</v>
      </c>
      <c r="K13" s="51">
        <f>IF(X13="","",IF(A13&lt;=jfq,(X13-bf*10000)/SUM(C$5:$C13)/(C13/C12),X13/SUM(C$5:$C13)))</f>
        <v>3.1399999999999997E-2</v>
      </c>
      <c r="L13" s="51">
        <f>IF(B13="","",IF(N12&lt;=SUM($C$5:C13),"",IF(C13="",N13/N12-1,(N13/N12)/(C13/C12)-1)))</f>
        <v>2.9258292955646636E-2</v>
      </c>
      <c r="M13" s="5">
        <f t="shared" si="15"/>
        <v>540784.14774437342</v>
      </c>
      <c r="N13" s="5">
        <f t="shared" si="0"/>
        <v>552300</v>
      </c>
      <c r="O13" s="26">
        <f>IF(A13="","",IF(B13&lt;18,MAX(SUM($C$5:C13),N13),IF(A13&lt;=jfq,IF(B13&lt;41,MAX(SUM($C$5:C13)*1.6,N13),IF(B13&lt;61,MAX(SUM($C$5:C13)*1.4,N13),MAX(SUM($C$5:C13)*1.2,N13))),IF(B13&lt;41,MAX(SUM($C$5:C13)*1.6,N13,M13),IF(B13&lt;61,MAX(SUM($C$5:C13)*1.4,N13,M13),MAX(SUM($C$5:C13)*1.2,N13,M13))))))</f>
        <v>700000</v>
      </c>
      <c r="P13" s="5">
        <f t="shared" si="6"/>
        <v>853800</v>
      </c>
      <c r="Q13" s="5">
        <f t="shared" si="7"/>
        <v>1553800</v>
      </c>
      <c r="R13" s="26">
        <f t="shared" si="8"/>
        <v>552300</v>
      </c>
      <c r="S13" s="26">
        <f>IF(A13="","",SUM($C$5:C13)*R13/N13)</f>
        <v>500000</v>
      </c>
      <c r="T13" s="5">
        <f t="shared" si="9"/>
        <v>540784.14774437342</v>
      </c>
      <c r="U13" s="5">
        <f t="shared" si="10"/>
        <v>700000</v>
      </c>
      <c r="V13" s="5">
        <f>IF(A13="","",P13/N13*R13)</f>
        <v>853800</v>
      </c>
      <c r="W13" s="5">
        <f t="shared" si="12"/>
        <v>1553800</v>
      </c>
      <c r="X13" s="26">
        <f>IF(A13=1,"",IF(A13="","",IF(N12&gt;=SUM($C$4:C12),N13-N12,"")))</f>
        <v>15700</v>
      </c>
      <c r="Y13" s="1">
        <f t="shared" si="13"/>
        <v>0</v>
      </c>
    </row>
    <row r="14" spans="1:25">
      <c r="A14" s="4">
        <f t="shared" si="16"/>
        <v>10</v>
      </c>
      <c r="B14" s="4">
        <f t="shared" si="17"/>
        <v>50</v>
      </c>
      <c r="C14" s="2" t="str">
        <f t="shared" si="1"/>
        <v/>
      </c>
      <c r="D14" s="4"/>
      <c r="E14" s="48">
        <f t="shared" si="2"/>
        <v>557007.67217670463</v>
      </c>
      <c r="F14" s="48">
        <f t="shared" si="3"/>
        <v>700000</v>
      </c>
      <c r="G14" s="48">
        <f t="shared" si="4"/>
        <v>853800</v>
      </c>
      <c r="H14" s="48">
        <f t="shared" si="5"/>
        <v>1553800</v>
      </c>
      <c r="I14" s="48">
        <f t="shared" si="14"/>
        <v>568500</v>
      </c>
      <c r="J14" s="51">
        <f>IF(B14="","",IF(N13&lt;=SUM($C$5:C14),"",IF(A14&lt;=jfq,(N14/C14-1)/((A14+1)/2),(N14/SUM($C$5:C14)-1)/(A14-(jfq-1)/2))))</f>
        <v>1.7125000000000001E-2</v>
      </c>
      <c r="K14" s="51">
        <f>IF(X14="","",IF(A14&lt;=jfq,(X14-bf*10000)/SUM(C$5:$C14)/(C14/C13),X14/SUM(C$5:$C14)))</f>
        <v>3.2399999999999998E-2</v>
      </c>
      <c r="L14" s="51">
        <f>IF(B14="","",IF(N13&lt;=SUM($C$5:C14),"",IF(C14="",N14/N13-1,(N14/N13)/(C14/C13)-1)))</f>
        <v>2.933188484519289E-2</v>
      </c>
      <c r="M14" s="5">
        <f t="shared" si="15"/>
        <v>557007.67217670463</v>
      </c>
      <c r="N14" s="5">
        <f t="shared" si="0"/>
        <v>568500</v>
      </c>
      <c r="O14" s="26">
        <f>IF(A14="","",IF(B14&lt;18,MAX(SUM($C$5:C14),N14),IF(A14&lt;=jfq,IF(B14&lt;41,MAX(SUM($C$5:C14)*1.6,N14),IF(B14&lt;61,MAX(SUM($C$5:C14)*1.4,N14),MAX(SUM($C$5:C14)*1.2,N14))),IF(B14&lt;41,MAX(SUM($C$5:C14)*1.6,N14,M14),IF(B14&lt;61,MAX(SUM($C$5:C14)*1.4,N14,M14),MAX(SUM($C$5:C14)*1.2,N14,M14))))))</f>
        <v>700000</v>
      </c>
      <c r="P14" s="5">
        <f t="shared" si="6"/>
        <v>853800</v>
      </c>
      <c r="Q14" s="5">
        <f t="shared" si="7"/>
        <v>1553800</v>
      </c>
      <c r="R14" s="26">
        <f t="shared" si="8"/>
        <v>568500</v>
      </c>
      <c r="S14" s="26">
        <f>IF(A14="","",SUM($C$5:C14)*R14/N14)</f>
        <v>500000</v>
      </c>
      <c r="T14" s="5">
        <f t="shared" si="9"/>
        <v>557007.67217670463</v>
      </c>
      <c r="U14" s="5">
        <f t="shared" si="10"/>
        <v>700000</v>
      </c>
      <c r="V14" s="5">
        <f t="shared" si="11"/>
        <v>853800</v>
      </c>
      <c r="W14" s="5">
        <f t="shared" si="12"/>
        <v>1553800</v>
      </c>
      <c r="X14" s="26">
        <f>IF(A14=1,"",IF(A14="","",IF(N13&gt;=SUM($C$4:C13),N14-N13,"")))</f>
        <v>16200</v>
      </c>
      <c r="Y14" s="1">
        <f t="shared" si="13"/>
        <v>0</v>
      </c>
    </row>
    <row r="15" spans="1:25">
      <c r="A15" s="4">
        <f t="shared" si="16"/>
        <v>11</v>
      </c>
      <c r="B15" s="4">
        <f t="shared" si="17"/>
        <v>51</v>
      </c>
      <c r="C15" s="2" t="str">
        <f t="shared" si="1"/>
        <v/>
      </c>
      <c r="D15" s="4"/>
      <c r="E15" s="48">
        <f t="shared" si="2"/>
        <v>573717.90234200575</v>
      </c>
      <c r="F15" s="48">
        <f t="shared" si="3"/>
        <v>700000</v>
      </c>
      <c r="G15" s="48">
        <f t="shared" si="4"/>
        <v>853800.00000000012</v>
      </c>
      <c r="H15" s="48">
        <f t="shared" si="5"/>
        <v>1553800</v>
      </c>
      <c r="I15" s="48">
        <f t="shared" si="14"/>
        <v>585200</v>
      </c>
      <c r="J15" s="51">
        <f>IF(B15="","",IF(N14&lt;=SUM($C$5:C15),"",IF(A15&lt;=jfq,(N15/C15-1)/((A15+1)/2),(N15/SUM($C$5:C15)-1)/(A15-(jfq-1)/2))))</f>
        <v>1.8933333333333344E-2</v>
      </c>
      <c r="K15" s="51">
        <f>IF(X15="","",IF(A15&lt;=jfq,(X15-bf*10000)/SUM(C$5:$C15)/(C15/C14),X15/SUM(C$5:$C15)))</f>
        <v>3.3399999999999999E-2</v>
      </c>
      <c r="L15" s="51">
        <f>IF(B15="","",IF(N14&lt;=SUM($C$5:C15),"",IF(C15="",N15/N14-1,(N15/N14)/(C15/C14)-1)))</f>
        <v>2.9375549692172376E-2</v>
      </c>
      <c r="M15" s="5">
        <f t="shared" si="15"/>
        <v>573717.90234200575</v>
      </c>
      <c r="N15" s="5">
        <f t="shared" si="0"/>
        <v>585200</v>
      </c>
      <c r="O15" s="26">
        <f>IF(A15="","",IF(B15&lt;18,MAX(SUM($C$5:C15),N15),IF(A15&lt;=jfq,IF(B15&lt;41,MAX(SUM($C$5:C15)*1.6,N15),IF(B15&lt;61,MAX(SUM($C$5:C15)*1.4,N15),MAX(SUM($C$5:C15)*1.2,N15))),IF(B15&lt;41,MAX(SUM($C$5:C15)*1.6,N15,M15),IF(B15&lt;61,MAX(SUM($C$5:C15)*1.4,N15,M15),MAX(SUM($C$5:C15)*1.2,N15,M15))))))</f>
        <v>700000</v>
      </c>
      <c r="P15" s="5">
        <f t="shared" si="6"/>
        <v>853800</v>
      </c>
      <c r="Q15" s="5">
        <f t="shared" si="7"/>
        <v>1553800</v>
      </c>
      <c r="R15" s="26">
        <f t="shared" si="8"/>
        <v>585200</v>
      </c>
      <c r="S15" s="26">
        <f>IF(A15="","",SUM($C$5:C15)*R15/N15)</f>
        <v>500000</v>
      </c>
      <c r="T15" s="5">
        <f t="shared" si="9"/>
        <v>573717.90234200575</v>
      </c>
      <c r="U15" s="5">
        <f t="shared" si="10"/>
        <v>700000</v>
      </c>
      <c r="V15" s="5">
        <f t="shared" si="11"/>
        <v>853800.00000000012</v>
      </c>
      <c r="W15" s="5">
        <f t="shared" si="12"/>
        <v>1553800</v>
      </c>
      <c r="X15" s="26">
        <f>IF(A15=1,"",IF(A15="","",IF(N14&gt;=SUM($C$4:C14),N15-N14,"")))</f>
        <v>16700</v>
      </c>
      <c r="Y15" s="1">
        <f t="shared" si="13"/>
        <v>0</v>
      </c>
    </row>
    <row r="16" spans="1:25">
      <c r="A16" s="4">
        <f t="shared" si="16"/>
        <v>12</v>
      </c>
      <c r="B16" s="4">
        <f t="shared" si="17"/>
        <v>52</v>
      </c>
      <c r="C16" s="2" t="str">
        <f t="shared" si="1"/>
        <v/>
      </c>
      <c r="D16" s="4"/>
      <c r="E16" s="48">
        <f t="shared" si="2"/>
        <v>590929.4394122659</v>
      </c>
      <c r="F16" s="48">
        <f t="shared" si="3"/>
        <v>700000</v>
      </c>
      <c r="G16" s="48">
        <f t="shared" si="4"/>
        <v>853800</v>
      </c>
      <c r="H16" s="48">
        <f t="shared" si="5"/>
        <v>1553800</v>
      </c>
      <c r="I16" s="48">
        <f t="shared" si="14"/>
        <v>602400</v>
      </c>
      <c r="J16" s="51">
        <f>IF(B16="","",IF(N15&lt;=SUM($C$5:C16),"",IF(A16&lt;=jfq,(N16/C16-1)/((A16+1)/2),(N16/SUM($C$5:C16)-1)/(A16-(jfq-1)/2))))</f>
        <v>2.0480000000000009E-2</v>
      </c>
      <c r="K16" s="51">
        <f>IF(X16="","",IF(A16&lt;=jfq,(X16-bf*10000)/SUM(C$5:$C16)/(C16/C15),X16/SUM(C$5:$C16)))</f>
        <v>3.44E-2</v>
      </c>
      <c r="L16" s="51">
        <f>IF(B16="","",IF(N15&lt;=SUM($C$5:C16),"",IF(C16="",N16/N15-1,(N16/N15)/(C16/C15)-1)))</f>
        <v>2.9391660970608413E-2</v>
      </c>
      <c r="M16" s="5">
        <f t="shared" si="15"/>
        <v>590929.4394122659</v>
      </c>
      <c r="N16" s="5">
        <f t="shared" si="0"/>
        <v>602400</v>
      </c>
      <c r="O16" s="26">
        <f>IF(A16="","",IF(B16&lt;18,MAX(SUM($C$5:C16),N16),IF(A16&lt;=jfq,IF(B16&lt;41,MAX(SUM($C$5:C16)*1.6,N16),IF(B16&lt;61,MAX(SUM($C$5:C16)*1.4,N16),MAX(SUM($C$5:C16)*1.2,N16))),IF(B16&lt;41,MAX(SUM($C$5:C16)*1.6,N16,M16),IF(B16&lt;61,MAX(SUM($C$5:C16)*1.4,N16,M16),MAX(SUM($C$5:C16)*1.2,N16,M16))))))</f>
        <v>700000</v>
      </c>
      <c r="P16" s="5">
        <f t="shared" si="6"/>
        <v>853800</v>
      </c>
      <c r="Q16" s="5">
        <f t="shared" si="7"/>
        <v>1553800</v>
      </c>
      <c r="R16" s="26">
        <f t="shared" si="8"/>
        <v>602400</v>
      </c>
      <c r="S16" s="26">
        <f>IF(A16="","",SUM($C$5:C16)*R16/N16)</f>
        <v>500000</v>
      </c>
      <c r="T16" s="5">
        <f t="shared" si="9"/>
        <v>590929.4394122659</v>
      </c>
      <c r="U16" s="5">
        <f t="shared" si="10"/>
        <v>700000</v>
      </c>
      <c r="V16" s="5">
        <f t="shared" si="11"/>
        <v>853800</v>
      </c>
      <c r="W16" s="5">
        <f t="shared" si="12"/>
        <v>1553800</v>
      </c>
      <c r="X16" s="26">
        <f>IF(A16=1,"",IF(A16="","",IF(N15&gt;=SUM($C$4:C15),N16-N15,"")))</f>
        <v>17200</v>
      </c>
      <c r="Y16" s="1">
        <f t="shared" si="13"/>
        <v>0</v>
      </c>
    </row>
    <row r="17" spans="1:25">
      <c r="A17" s="4">
        <f t="shared" si="16"/>
        <v>13</v>
      </c>
      <c r="B17" s="4">
        <f t="shared" si="17"/>
        <v>53</v>
      </c>
      <c r="C17" s="2" t="str">
        <f t="shared" si="1"/>
        <v/>
      </c>
      <c r="D17" s="4"/>
      <c r="E17" s="48">
        <f t="shared" si="2"/>
        <v>608657.32259463391</v>
      </c>
      <c r="F17" s="48">
        <f t="shared" si="3"/>
        <v>700000</v>
      </c>
      <c r="G17" s="48">
        <f t="shared" si="4"/>
        <v>853800</v>
      </c>
      <c r="H17" s="48">
        <f t="shared" si="5"/>
        <v>1553800</v>
      </c>
      <c r="I17" s="48">
        <f t="shared" si="14"/>
        <v>620100</v>
      </c>
      <c r="J17" s="51">
        <f>IF(B17="","",IF(N16&lt;=SUM($C$5:C17),"",IF(A17&lt;=jfq,(N17/C17-1)/((A17+1)/2),(N17/SUM($C$5:C17)-1)/(A17-(jfq-1)/2))))</f>
        <v>2.1836363636363633E-2</v>
      </c>
      <c r="K17" s="51">
        <f>IF(X17="","",IF(A17&lt;=jfq,(X17-bf*10000)/SUM(C$5:$C17)/(C17/C16),X17/SUM(C$5:$C17)))</f>
        <v>3.5400000000000001E-2</v>
      </c>
      <c r="L17" s="51">
        <f>IF(B17="","",IF(N16&lt;=SUM($C$5:C17),"",IF(C17="",N17/N16-1,(N17/N16)/(C17/C16)-1)))</f>
        <v>2.9382470119521997E-2</v>
      </c>
      <c r="M17" s="5">
        <f t="shared" si="15"/>
        <v>608657.32259463391</v>
      </c>
      <c r="N17" s="5">
        <f t="shared" si="0"/>
        <v>620100</v>
      </c>
      <c r="O17" s="26">
        <f>IF(A17="","",IF(B17&lt;18,MAX(SUM($C$5:C17),N17),IF(A17&lt;=jfq,IF(B17&lt;41,MAX(SUM($C$5:C17)*1.6,N17),IF(B17&lt;61,MAX(SUM($C$5:C17)*1.4,N17),MAX(SUM($C$5:C17)*1.2,N17))),IF(B17&lt;41,MAX(SUM($C$5:C17)*1.6,N17,M17),IF(B17&lt;61,MAX(SUM($C$5:C17)*1.4,N17,M17),MAX(SUM($C$5:C17)*1.2,N17,M17))))))</f>
        <v>700000</v>
      </c>
      <c r="P17" s="5">
        <f t="shared" si="6"/>
        <v>853800</v>
      </c>
      <c r="Q17" s="5">
        <f t="shared" si="7"/>
        <v>1553800</v>
      </c>
      <c r="R17" s="26">
        <f t="shared" si="8"/>
        <v>620100</v>
      </c>
      <c r="S17" s="26">
        <f>IF(A17="","",SUM($C$5:C17)*R17/N17)</f>
        <v>500000</v>
      </c>
      <c r="T17" s="5">
        <f t="shared" si="9"/>
        <v>608657.32259463391</v>
      </c>
      <c r="U17" s="5">
        <f t="shared" si="10"/>
        <v>700000</v>
      </c>
      <c r="V17" s="5">
        <f t="shared" si="11"/>
        <v>853800</v>
      </c>
      <c r="W17" s="5">
        <f t="shared" si="12"/>
        <v>1553800</v>
      </c>
      <c r="X17" s="26">
        <f>IF(A17=1,"",IF(A17="","",IF(N16&gt;=SUM($C$4:C16),N17-N16,"")))</f>
        <v>17700</v>
      </c>
      <c r="Y17" s="1">
        <f t="shared" si="13"/>
        <v>0</v>
      </c>
    </row>
    <row r="18" spans="1:25">
      <c r="A18" s="4">
        <f t="shared" si="16"/>
        <v>14</v>
      </c>
      <c r="B18" s="4">
        <f t="shared" si="17"/>
        <v>54</v>
      </c>
      <c r="C18" s="2" t="str">
        <f t="shared" si="1"/>
        <v/>
      </c>
      <c r="D18" s="4"/>
      <c r="E18" s="48">
        <f t="shared" si="2"/>
        <v>626917.04227247299</v>
      </c>
      <c r="F18" s="48">
        <f t="shared" si="3"/>
        <v>700000</v>
      </c>
      <c r="G18" s="48">
        <f t="shared" si="4"/>
        <v>853800</v>
      </c>
      <c r="H18" s="48">
        <f t="shared" si="5"/>
        <v>1553800</v>
      </c>
      <c r="I18" s="48">
        <f t="shared" si="14"/>
        <v>638400</v>
      </c>
      <c r="J18" s="51">
        <f>IF(B18="","",IF(N17&lt;=SUM($C$5:C18),"",IF(A18&lt;=jfq,(N18/C18-1)/((A18+1)/2),(N18/SUM($C$5:C18)-1)/(A18-(jfq-1)/2))))</f>
        <v>2.3066666666666662E-2</v>
      </c>
      <c r="K18" s="51">
        <f>IF(X18="","",IF(A18&lt;=jfq,(X18-bf*10000)/SUM(C$5:$C18)/(C18/C17),X18/SUM(C$5:$C18)))</f>
        <v>3.6600000000000001E-2</v>
      </c>
      <c r="L18" s="51">
        <f>IF(B18="","",IF(N17&lt;=SUM($C$5:C18),"",IF(C18="",N18/N17-1,(N18/N17)/(C18/C17)-1)))</f>
        <v>2.9511369134010534E-2</v>
      </c>
      <c r="M18" s="5">
        <f t="shared" si="15"/>
        <v>626917.04227247299</v>
      </c>
      <c r="N18" s="5">
        <f t="shared" si="0"/>
        <v>638400</v>
      </c>
      <c r="O18" s="26">
        <f>IF(A18="","",IF(B18&lt;18,MAX(SUM($C$5:C18),N18),IF(A18&lt;=jfq,IF(B18&lt;41,MAX(SUM($C$5:C18)*1.6,N18),IF(B18&lt;61,MAX(SUM($C$5:C18)*1.4,N18),MAX(SUM($C$5:C18)*1.2,N18))),IF(B18&lt;41,MAX(SUM($C$5:C18)*1.6,N18,M18),IF(B18&lt;61,MAX(SUM($C$5:C18)*1.4,N18,M18),MAX(SUM($C$5:C18)*1.2,N18,M18))))))</f>
        <v>700000</v>
      </c>
      <c r="P18" s="5">
        <f t="shared" si="6"/>
        <v>853800</v>
      </c>
      <c r="Q18" s="5">
        <f t="shared" si="7"/>
        <v>1553800</v>
      </c>
      <c r="R18" s="26">
        <f t="shared" si="8"/>
        <v>638400</v>
      </c>
      <c r="S18" s="26">
        <f>IF(A18="","",SUM($C$5:C18)*R18/N18)</f>
        <v>500000</v>
      </c>
      <c r="T18" s="5">
        <f t="shared" si="9"/>
        <v>626917.04227247299</v>
      </c>
      <c r="U18" s="5">
        <f t="shared" si="10"/>
        <v>700000</v>
      </c>
      <c r="V18" s="5">
        <f t="shared" si="11"/>
        <v>853800</v>
      </c>
      <c r="W18" s="5">
        <f t="shared" si="12"/>
        <v>1553800</v>
      </c>
      <c r="X18" s="26">
        <f>IF(A18=1,"",IF(A18="","",IF(N17&gt;=SUM($C$4:C17),N18-N17,"")))</f>
        <v>18300</v>
      </c>
      <c r="Y18" s="1">
        <f t="shared" si="13"/>
        <v>0</v>
      </c>
    </row>
    <row r="19" spans="1:25">
      <c r="A19" s="4">
        <f t="shared" si="16"/>
        <v>15</v>
      </c>
      <c r="B19" s="4">
        <f t="shared" si="17"/>
        <v>55</v>
      </c>
      <c r="C19" s="2" t="str">
        <f t="shared" si="1"/>
        <v/>
      </c>
      <c r="D19" s="4"/>
      <c r="E19" s="48">
        <f t="shared" si="2"/>
        <v>645724.55354064715</v>
      </c>
      <c r="F19" s="48">
        <f t="shared" si="3"/>
        <v>700000</v>
      </c>
      <c r="G19" s="48">
        <f t="shared" si="4"/>
        <v>853800</v>
      </c>
      <c r="H19" s="48">
        <f t="shared" si="5"/>
        <v>1553800</v>
      </c>
      <c r="I19" s="48">
        <f t="shared" si="14"/>
        <v>657300</v>
      </c>
      <c r="J19" s="51">
        <f>IF(B19="","",IF(N18&lt;=SUM($C$5:C19),"",IF(A19&lt;=jfq,(N19/C19-1)/((A19+1)/2),(N19/SUM($C$5:C19)-1)/(A19-(jfq-1)/2))))</f>
        <v>2.4199999999999999E-2</v>
      </c>
      <c r="K19" s="51">
        <f>IF(X19="","",IF(A19&lt;=jfq,(X19-bf*10000)/SUM(C$5:$C19)/(C19/C18),X19/SUM(C$5:$C19)))</f>
        <v>3.78E-2</v>
      </c>
      <c r="L19" s="51">
        <f>IF(B19="","",IF(N18&lt;=SUM($C$5:C19),"",IF(C19="",N19/N18-1,(N19/N18)/(C19/C18)-1)))</f>
        <v>2.960526315789469E-2</v>
      </c>
      <c r="M19" s="5">
        <f t="shared" si="15"/>
        <v>645724.55354064715</v>
      </c>
      <c r="N19" s="5">
        <f t="shared" si="0"/>
        <v>657300</v>
      </c>
      <c r="O19" s="26">
        <f>IF(A19="","",IF(B19&lt;18,MAX(SUM($C$5:C19),N19),IF(A19&lt;=jfq,IF(B19&lt;41,MAX(SUM($C$5:C19)*1.6,N19),IF(B19&lt;61,MAX(SUM($C$5:C19)*1.4,N19),MAX(SUM($C$5:C19)*1.2,N19))),IF(B19&lt;41,MAX(SUM($C$5:C19)*1.6,N19,M19),IF(B19&lt;61,MAX(SUM($C$5:C19)*1.4,N19,M19),MAX(SUM($C$5:C19)*1.2,N19,M19))))))</f>
        <v>700000</v>
      </c>
      <c r="P19" s="5">
        <f t="shared" si="6"/>
        <v>853800</v>
      </c>
      <c r="Q19" s="5">
        <f t="shared" si="7"/>
        <v>1553800</v>
      </c>
      <c r="R19" s="26">
        <f t="shared" si="8"/>
        <v>657300</v>
      </c>
      <c r="S19" s="26">
        <f>IF(A19="","",SUM($C$5:C19)*R19/N19)</f>
        <v>500000</v>
      </c>
      <c r="T19" s="5">
        <f t="shared" si="9"/>
        <v>645724.55354064715</v>
      </c>
      <c r="U19" s="5">
        <f t="shared" si="10"/>
        <v>700000</v>
      </c>
      <c r="V19" s="5">
        <f t="shared" si="11"/>
        <v>853800</v>
      </c>
      <c r="W19" s="5">
        <f t="shared" si="12"/>
        <v>1553800</v>
      </c>
      <c r="X19" s="26">
        <f>IF(A19=1,"",IF(A19="","",IF(N18&gt;=SUM($C$4:C18),N19-N18,"")))</f>
        <v>18900</v>
      </c>
      <c r="Y19" s="1">
        <f t="shared" si="13"/>
        <v>0</v>
      </c>
    </row>
    <row r="20" spans="1:25">
      <c r="A20" s="4">
        <f t="shared" si="16"/>
        <v>16</v>
      </c>
      <c r="B20" s="4">
        <f t="shared" si="17"/>
        <v>56</v>
      </c>
      <c r="C20" s="2" t="str">
        <f t="shared" si="1"/>
        <v/>
      </c>
      <c r="D20" s="4"/>
      <c r="E20" s="48">
        <f t="shared" si="2"/>
        <v>665096.29014686658</v>
      </c>
      <c r="F20" s="48">
        <f t="shared" si="3"/>
        <v>700000.00000000012</v>
      </c>
      <c r="G20" s="48">
        <f t="shared" si="4"/>
        <v>853800</v>
      </c>
      <c r="H20" s="48">
        <f t="shared" si="5"/>
        <v>1553800</v>
      </c>
      <c r="I20" s="48">
        <f t="shared" si="14"/>
        <v>676800</v>
      </c>
      <c r="J20" s="51">
        <f>IF(B20="","",IF(N19&lt;=SUM($C$5:C20),"",IF(A20&lt;=jfq,(N20/C20-1)/((A20+1)/2),(N20/SUM($C$5:C20)-1)/(A20-(jfq-1)/2))))</f>
        <v>2.525714285714285E-2</v>
      </c>
      <c r="K20" s="51">
        <f>IF(X20="","",IF(A20&lt;=jfq,(X20-bf*10000)/SUM(C$5:$C20)/(C20/C19),X20/SUM(C$5:$C20)))</f>
        <v>3.9E-2</v>
      </c>
      <c r="L20" s="51">
        <f>IF(B20="","",IF(N19&lt;=SUM($C$5:C20),"",IF(C20="",N20/N19-1,(N20/N19)/(C20/C19)-1)))</f>
        <v>2.966681880419908E-2</v>
      </c>
      <c r="M20" s="5">
        <f t="shared" si="15"/>
        <v>665096.29014686658</v>
      </c>
      <c r="N20" s="5">
        <f t="shared" si="0"/>
        <v>676800</v>
      </c>
      <c r="O20" s="26">
        <f>IF(A20="","",IF(B20&lt;18,MAX(SUM($C$5:C20),N20),IF(A20&lt;=jfq,IF(B20&lt;41,MAX(SUM($C$5:C20)*1.6,N20),IF(B20&lt;61,MAX(SUM($C$5:C20)*1.4,N20),MAX(SUM($C$5:C20)*1.2,N20))),IF(B20&lt;41,MAX(SUM($C$5:C20)*1.6,N20,M20),IF(B20&lt;61,MAX(SUM($C$5:C20)*1.4,N20,M20),MAX(SUM($C$5:C20)*1.2,N20,M20))))))</f>
        <v>700000</v>
      </c>
      <c r="P20" s="5">
        <f t="shared" si="6"/>
        <v>853800</v>
      </c>
      <c r="Q20" s="5">
        <f t="shared" si="7"/>
        <v>1553800</v>
      </c>
      <c r="R20" s="26">
        <f t="shared" si="8"/>
        <v>676800</v>
      </c>
      <c r="S20" s="26">
        <f>IF(A20="","",SUM($C$5:C20)*R20/N20)</f>
        <v>500000</v>
      </c>
      <c r="T20" s="5">
        <f t="shared" si="9"/>
        <v>665096.29014686658</v>
      </c>
      <c r="U20" s="5">
        <f t="shared" si="10"/>
        <v>700000.00000000012</v>
      </c>
      <c r="V20" s="5">
        <f t="shared" si="11"/>
        <v>853800</v>
      </c>
      <c r="W20" s="5">
        <f t="shared" si="12"/>
        <v>1553800</v>
      </c>
      <c r="X20" s="26">
        <f>IF(A20=1,"",IF(A20="","",IF(N19&gt;=SUM($C$4:C19),N20-N19,"")))</f>
        <v>19500</v>
      </c>
      <c r="Y20" s="1">
        <f t="shared" si="13"/>
        <v>0</v>
      </c>
    </row>
    <row r="21" spans="1:25">
      <c r="A21" s="4">
        <f t="shared" si="16"/>
        <v>17</v>
      </c>
      <c r="B21" s="4">
        <f t="shared" si="17"/>
        <v>57</v>
      </c>
      <c r="C21" s="2" t="str">
        <f t="shared" si="1"/>
        <v/>
      </c>
      <c r="D21" s="4"/>
      <c r="E21" s="48">
        <f t="shared" si="2"/>
        <v>685049.17885127256</v>
      </c>
      <c r="F21" s="48">
        <f t="shared" si="3"/>
        <v>700000</v>
      </c>
      <c r="G21" s="48">
        <f t="shared" si="4"/>
        <v>853799.99999999988</v>
      </c>
      <c r="H21" s="48">
        <f t="shared" si="5"/>
        <v>1553800</v>
      </c>
      <c r="I21" s="48">
        <f t="shared" si="14"/>
        <v>697000</v>
      </c>
      <c r="J21" s="51">
        <f>IF(B21="","",IF(N20&lt;=SUM($C$5:C21),"",IF(A21&lt;=jfq,(N21/C21-1)/((A21+1)/2),(N21/SUM($C$5:C21)-1)/(A21-(jfq-1)/2))))</f>
        <v>2.626666666666666E-2</v>
      </c>
      <c r="K21" s="51">
        <f>IF(X21="","",IF(A21&lt;=jfq,(X21-bf*10000)/SUM(C$5:$C21)/(C21/C20),X21/SUM(C$5:$C21)))</f>
        <v>4.0399999999999998E-2</v>
      </c>
      <c r="L21" s="51">
        <f>IF(B21="","",IF(N20&lt;=SUM($C$5:C21),"",IF(C21="",N21/N20-1,(N21/N20)/(C21/C20)-1)))</f>
        <v>2.9846335697399473E-2</v>
      </c>
      <c r="M21" s="5">
        <f t="shared" si="15"/>
        <v>685049.17885127256</v>
      </c>
      <c r="N21" s="5">
        <f t="shared" si="0"/>
        <v>697000</v>
      </c>
      <c r="O21" s="26">
        <f>IF(A21="","",IF(B21&lt;18,MAX(SUM($C$5:C21),N21),IF(A21&lt;=jfq,IF(B21&lt;41,MAX(SUM($C$5:C21)*1.6,N21),IF(B21&lt;61,MAX(SUM($C$5:C21)*1.4,N21),MAX(SUM($C$5:C21)*1.2,N21))),IF(B21&lt;41,MAX(SUM($C$5:C21)*1.6,N21,M21),IF(B21&lt;61,MAX(SUM($C$5:C21)*1.4,N21,M21),MAX(SUM($C$5:C21)*1.2,N21,M21))))))</f>
        <v>700000</v>
      </c>
      <c r="P21" s="5">
        <f t="shared" si="6"/>
        <v>853800</v>
      </c>
      <c r="Q21" s="5">
        <f t="shared" si="7"/>
        <v>1553800</v>
      </c>
      <c r="R21" s="26">
        <f t="shared" si="8"/>
        <v>697000</v>
      </c>
      <c r="S21" s="26">
        <f>IF(A21="","",SUM($C$5:C21)*R21/N21)</f>
        <v>500000</v>
      </c>
      <c r="T21" s="5">
        <f t="shared" si="9"/>
        <v>685049.17885127256</v>
      </c>
      <c r="U21" s="5">
        <f t="shared" si="10"/>
        <v>700000</v>
      </c>
      <c r="V21" s="5">
        <f t="shared" si="11"/>
        <v>853799.99999999988</v>
      </c>
      <c r="W21" s="5">
        <f t="shared" si="12"/>
        <v>1553800</v>
      </c>
      <c r="X21" s="26">
        <f>IF(A21=1,"",IF(A21="","",IF(N20&gt;=SUM($C$4:C20),N21-N20,"")))</f>
        <v>20200</v>
      </c>
      <c r="Y21" s="1">
        <f t="shared" si="13"/>
        <v>0</v>
      </c>
    </row>
    <row r="22" spans="1:25">
      <c r="A22" s="4">
        <f t="shared" si="16"/>
        <v>18</v>
      </c>
      <c r="B22" s="4">
        <f t="shared" si="17"/>
        <v>58</v>
      </c>
      <c r="C22" s="2" t="str">
        <f t="shared" si="1"/>
        <v/>
      </c>
      <c r="D22" s="4"/>
      <c r="E22" s="48">
        <f t="shared" si="2"/>
        <v>705600.65421681071</v>
      </c>
      <c r="F22" s="48">
        <f t="shared" si="3"/>
        <v>717800</v>
      </c>
      <c r="G22" s="48">
        <f t="shared" si="4"/>
        <v>853800</v>
      </c>
      <c r="H22" s="48">
        <f t="shared" si="5"/>
        <v>1571600</v>
      </c>
      <c r="I22" s="48">
        <f t="shared" si="14"/>
        <v>717800</v>
      </c>
      <c r="J22" s="51">
        <f>IF(B22="","",IF(N21&lt;=SUM($C$5:C22),"",IF(A22&lt;=jfq,(N22/C22-1)/((A22+1)/2),(N22/SUM($C$5:C22)-1)/(A22-(jfq-1)/2))))</f>
        <v>2.7224999999999999E-2</v>
      </c>
      <c r="K22" s="51">
        <f>IF(X22="","",IF(A22&lt;=jfq,(X22-bf*10000)/SUM(C$5:$C22)/(C22/C21),X22/SUM(C$5:$C22)))</f>
        <v>4.1599999999999998E-2</v>
      </c>
      <c r="L22" s="51">
        <f>IF(B22="","",IF(N21&lt;=SUM($C$5:C22),"",IF(C22="",N22/N21-1,(N22/N21)/(C22/C21)-1)))</f>
        <v>2.9842180774748872E-2</v>
      </c>
      <c r="M22" s="5">
        <f t="shared" si="15"/>
        <v>705600.65421681071</v>
      </c>
      <c r="N22" s="5">
        <f t="shared" si="0"/>
        <v>717800</v>
      </c>
      <c r="O22" s="26">
        <f>IF(A22="","",IF(B22&lt;18,MAX(SUM($C$5:C22),N22),IF(A22&lt;=jfq,IF(B22&lt;41,MAX(SUM($C$5:C22)*1.6,N22),IF(B22&lt;61,MAX(SUM($C$5:C22)*1.4,N22),MAX(SUM($C$5:C22)*1.2,N22))),IF(B22&lt;41,MAX(SUM($C$5:C22)*1.6,N22,M22),IF(B22&lt;61,MAX(SUM($C$5:C22)*1.4,N22,M22),MAX(SUM($C$5:C22)*1.2,N22,M22))))))</f>
        <v>717800</v>
      </c>
      <c r="P22" s="5">
        <f t="shared" si="6"/>
        <v>853800</v>
      </c>
      <c r="Q22" s="5">
        <f t="shared" si="7"/>
        <v>1571600</v>
      </c>
      <c r="R22" s="26">
        <f t="shared" si="8"/>
        <v>717800</v>
      </c>
      <c r="S22" s="26">
        <f>IF(A22="","",SUM($C$5:C22)*R22/N22)</f>
        <v>500000</v>
      </c>
      <c r="T22" s="5">
        <f t="shared" si="9"/>
        <v>705600.65421681071</v>
      </c>
      <c r="U22" s="5">
        <f t="shared" si="10"/>
        <v>717800</v>
      </c>
      <c r="V22" s="5">
        <f t="shared" si="11"/>
        <v>853800</v>
      </c>
      <c r="W22" s="5">
        <f t="shared" si="12"/>
        <v>1571600</v>
      </c>
      <c r="X22" s="26">
        <f>IF(A22=1,"",IF(A22="","",IF(N21&gt;=SUM($C$4:C21),N22-N21,"")))</f>
        <v>20800</v>
      </c>
      <c r="Y22" s="1">
        <f t="shared" si="13"/>
        <v>0</v>
      </c>
    </row>
    <row r="23" spans="1:25">
      <c r="A23" s="4">
        <f t="shared" si="16"/>
        <v>19</v>
      </c>
      <c r="B23" s="4">
        <f t="shared" si="17"/>
        <v>59</v>
      </c>
      <c r="C23" s="2" t="str">
        <f t="shared" si="1"/>
        <v/>
      </c>
      <c r="D23" s="4"/>
      <c r="E23" s="48">
        <f t="shared" si="2"/>
        <v>726768.6738433151</v>
      </c>
      <c r="F23" s="48">
        <f t="shared" si="3"/>
        <v>739300</v>
      </c>
      <c r="G23" s="48">
        <f t="shared" si="4"/>
        <v>853800</v>
      </c>
      <c r="H23" s="48">
        <f t="shared" si="5"/>
        <v>1593100</v>
      </c>
      <c r="I23" s="48">
        <f t="shared" si="14"/>
        <v>739300</v>
      </c>
      <c r="J23" s="51">
        <f>IF(B23="","",IF(N22&lt;=SUM($C$5:C23),"",IF(A23&lt;=jfq,(N23/C23-1)/((A23+1)/2),(N23/SUM($C$5:C23)-1)/(A23-(jfq-1)/2))))</f>
        <v>2.8152941176470582E-2</v>
      </c>
      <c r="K23" s="51">
        <f>IF(X23="","",IF(A23&lt;=jfq,(X23-bf*10000)/SUM(C$5:$C23)/(C23/C22),X23/SUM(C$5:$C23)))</f>
        <v>4.2999999999999997E-2</v>
      </c>
      <c r="L23" s="51">
        <f>IF(B23="","",IF(N22&lt;=SUM($C$5:C23),"",IF(C23="",N23/N22-1,(N23/N22)/(C23/C22)-1)))</f>
        <v>2.995263304541651E-2</v>
      </c>
      <c r="M23" s="5">
        <f t="shared" si="15"/>
        <v>726768.6738433151</v>
      </c>
      <c r="N23" s="5">
        <f t="shared" si="0"/>
        <v>739300</v>
      </c>
      <c r="O23" s="26">
        <f>IF(A23="","",IF(B23&lt;18,MAX(SUM($C$5:C23),N23),IF(A23&lt;=jfq,IF(B23&lt;41,MAX(SUM($C$5:C23)*1.6,N23),IF(B23&lt;61,MAX(SUM($C$5:C23)*1.4,N23),MAX(SUM($C$5:C23)*1.2,N23))),IF(B23&lt;41,MAX(SUM($C$5:C23)*1.6,N23,M23),IF(B23&lt;61,MAX(SUM($C$5:C23)*1.4,N23,M23),MAX(SUM($C$5:C23)*1.2,N23,M23))))))</f>
        <v>739300</v>
      </c>
      <c r="P23" s="5">
        <f t="shared" si="6"/>
        <v>853800</v>
      </c>
      <c r="Q23" s="5">
        <f t="shared" si="7"/>
        <v>1593100</v>
      </c>
      <c r="R23" s="26">
        <f t="shared" si="8"/>
        <v>739300</v>
      </c>
      <c r="S23" s="26">
        <f>IF(A23="","",SUM($C$5:C23)*R23/N23)</f>
        <v>500000</v>
      </c>
      <c r="T23" s="5">
        <f t="shared" si="9"/>
        <v>726768.6738433151</v>
      </c>
      <c r="U23" s="5">
        <f t="shared" si="10"/>
        <v>739300</v>
      </c>
      <c r="V23" s="5">
        <f t="shared" si="11"/>
        <v>853800</v>
      </c>
      <c r="W23" s="5">
        <f t="shared" si="12"/>
        <v>1593100</v>
      </c>
      <c r="X23" s="26">
        <f>IF(A23=1,"",IF(A23="","",IF(N22&gt;=SUM($C$4:C22),N23-N22,"")))</f>
        <v>21500</v>
      </c>
      <c r="Y23" s="1">
        <f t="shared" si="13"/>
        <v>0</v>
      </c>
    </row>
    <row r="24" spans="1:25">
      <c r="A24" s="4">
        <f t="shared" si="16"/>
        <v>20</v>
      </c>
      <c r="B24" s="4">
        <f t="shared" si="17"/>
        <v>60</v>
      </c>
      <c r="C24" s="2" t="str">
        <f t="shared" si="1"/>
        <v/>
      </c>
      <c r="D24" s="4"/>
      <c r="E24" s="48">
        <f t="shared" si="2"/>
        <v>748571.73405861459</v>
      </c>
      <c r="F24" s="48">
        <f t="shared" si="3"/>
        <v>761400</v>
      </c>
      <c r="G24" s="48">
        <f t="shared" si="4"/>
        <v>853800</v>
      </c>
      <c r="H24" s="48">
        <f t="shared" si="5"/>
        <v>1615200</v>
      </c>
      <c r="I24" s="48">
        <f t="shared" si="14"/>
        <v>761400</v>
      </c>
      <c r="J24" s="51">
        <f>IF(B24="","",IF(N23&lt;=SUM($C$5:C24),"",IF(A24&lt;=jfq,(N24/C24-1)/((A24+1)/2),(N24/SUM($C$5:C24)-1)/(A24-(jfq-1)/2))))</f>
        <v>2.9044444444444442E-2</v>
      </c>
      <c r="K24" s="51">
        <f>IF(X24="","",IF(A24&lt;=jfq,(X24-bf*10000)/SUM(C$5:$C24)/(C24/C23),X24/SUM(C$5:$C24)))</f>
        <v>4.4200000000000003E-2</v>
      </c>
      <c r="L24" s="51">
        <f>IF(B24="","",IF(N23&lt;=SUM($C$5:C24),"",IF(C24="",N24/N23-1,(N24/N23)/(C24/C23)-1)))</f>
        <v>2.9893142161504072E-2</v>
      </c>
      <c r="M24" s="5">
        <f t="shared" si="15"/>
        <v>748571.73405861459</v>
      </c>
      <c r="N24" s="5">
        <f t="shared" si="0"/>
        <v>761400</v>
      </c>
      <c r="O24" s="26">
        <f>IF(A24="","",IF(B24&lt;18,MAX(SUM($C$5:C24),N24),IF(A24&lt;=jfq,IF(B24&lt;41,MAX(SUM($C$5:C24)*1.6,N24),IF(B24&lt;61,MAX(SUM($C$5:C24)*1.4,N24),MAX(SUM($C$5:C24)*1.2,N24))),IF(B24&lt;41,MAX(SUM($C$5:C24)*1.6,N24,M24),IF(B24&lt;61,MAX(SUM($C$5:C24)*1.4,N24,M24),MAX(SUM($C$5:C24)*1.2,N24,M24))))))</f>
        <v>761400</v>
      </c>
      <c r="P24" s="5">
        <f t="shared" si="6"/>
        <v>853800</v>
      </c>
      <c r="Q24" s="5">
        <f t="shared" si="7"/>
        <v>1615200</v>
      </c>
      <c r="R24" s="26">
        <f t="shared" si="8"/>
        <v>761400</v>
      </c>
      <c r="S24" s="26">
        <f>IF(A24="","",SUM($C$5:C24)*R24/N24)</f>
        <v>500000</v>
      </c>
      <c r="T24" s="5">
        <f t="shared" si="9"/>
        <v>748571.73405861459</v>
      </c>
      <c r="U24" s="5">
        <f t="shared" si="10"/>
        <v>761400</v>
      </c>
      <c r="V24" s="5">
        <f t="shared" si="11"/>
        <v>853800</v>
      </c>
      <c r="W24" s="5">
        <f t="shared" si="12"/>
        <v>1615200</v>
      </c>
      <c r="X24" s="26">
        <f>IF(A24=1,"",IF(A24="","",IF(N23&gt;=SUM($C$4:C23),N24-N23,"")))</f>
        <v>22100</v>
      </c>
      <c r="Y24" s="1">
        <f t="shared" si="13"/>
        <v>0</v>
      </c>
    </row>
    <row r="25" spans="1:25">
      <c r="A25" s="4">
        <f t="shared" si="16"/>
        <v>21</v>
      </c>
      <c r="B25" s="4">
        <f t="shared" si="17"/>
        <v>61</v>
      </c>
      <c r="C25" s="4"/>
      <c r="D25" s="4"/>
      <c r="E25" s="48">
        <f t="shared" si="2"/>
        <v>771028.88608037308</v>
      </c>
      <c r="F25" s="48">
        <f t="shared" si="3"/>
        <v>784100</v>
      </c>
      <c r="G25" s="48">
        <f t="shared" si="4"/>
        <v>853800.00000000012</v>
      </c>
      <c r="H25" s="48">
        <f t="shared" si="5"/>
        <v>1637900</v>
      </c>
      <c r="I25" s="48">
        <f t="shared" si="14"/>
        <v>784100</v>
      </c>
      <c r="J25" s="51">
        <f>IF(B25="","",IF(N24&lt;=SUM($C$5:C25),"",IF(A25&lt;=jfq,(N25/C25-1)/((A25+1)/2),(N25/SUM($C$5:C25)-1)/(A25-(jfq-1)/2))))</f>
        <v>2.990526315789474E-2</v>
      </c>
      <c r="K25" s="51">
        <f>IF(X25="","",IF(A25&lt;=jfq,(X25-bf*10000)/SUM(C$5:$C25)/(C25/C24),X25/SUM(C$5:$C25)))</f>
        <v>4.5400000000000003E-2</v>
      </c>
      <c r="L25" s="51">
        <f>IF(B25="","",IF(N24&lt;=SUM($C$5:C25),"",IF(C25="",N25/N24-1,(N25/N24)/(C25/C24)-1)))</f>
        <v>2.981350144470718E-2</v>
      </c>
      <c r="M25" s="5">
        <f t="shared" si="15"/>
        <v>771028.88608037308</v>
      </c>
      <c r="N25" s="5">
        <f t="shared" si="0"/>
        <v>784100</v>
      </c>
      <c r="O25" s="26">
        <f>IF(A25="","",IF(B25&lt;18,MAX(SUM($C$5:C25),N25),IF(A25&lt;=jfq,IF(B25&lt;41,MAX(SUM($C$5:C25)*1.6,N25),IF(B25&lt;61,MAX(SUM($C$5:C25)*1.4,N25),MAX(SUM($C$5:C25)*1.2,N25))),IF(B25&lt;41,MAX(SUM($C$5:C25)*1.6,N25,M25),IF(B25&lt;61,MAX(SUM($C$5:C25)*1.4,N25,M25),MAX(SUM($C$5:C25)*1.2,N25,M25))))))</f>
        <v>784100</v>
      </c>
      <c r="P25" s="5">
        <f t="shared" si="6"/>
        <v>853800</v>
      </c>
      <c r="Q25" s="5">
        <f t="shared" si="7"/>
        <v>1637900</v>
      </c>
      <c r="R25" s="26">
        <f t="shared" si="8"/>
        <v>784100</v>
      </c>
      <c r="S25" s="26">
        <f>IF(A25="","",SUM($C$5:C25)*R25/N25)</f>
        <v>500000</v>
      </c>
      <c r="T25" s="5">
        <f t="shared" si="9"/>
        <v>771028.88608037308</v>
      </c>
      <c r="U25" s="5">
        <f t="shared" si="10"/>
        <v>784100</v>
      </c>
      <c r="V25" s="5">
        <f t="shared" si="11"/>
        <v>853800.00000000012</v>
      </c>
      <c r="W25" s="5">
        <f t="shared" si="12"/>
        <v>1637900</v>
      </c>
      <c r="X25" s="26">
        <f>IF(A25=1,"",IF(A25="","",IF(N24&gt;=SUM($C$4:C24),N25-N24,"")))</f>
        <v>22700</v>
      </c>
      <c r="Y25" s="1">
        <f t="shared" si="13"/>
        <v>0</v>
      </c>
    </row>
    <row r="26" spans="1:25">
      <c r="A26" s="4">
        <f t="shared" si="16"/>
        <v>22</v>
      </c>
      <c r="B26" s="4">
        <f t="shared" si="17"/>
        <v>62</v>
      </c>
      <c r="C26" s="4"/>
      <c r="D26" s="4"/>
      <c r="E26" s="48">
        <f t="shared" si="2"/>
        <v>794159.7526627843</v>
      </c>
      <c r="F26" s="48">
        <f t="shared" si="3"/>
        <v>807600</v>
      </c>
      <c r="G26" s="48">
        <f t="shared" si="4"/>
        <v>853800</v>
      </c>
      <c r="H26" s="48">
        <f t="shared" si="5"/>
        <v>1661400</v>
      </c>
      <c r="I26" s="48">
        <f t="shared" si="14"/>
        <v>807600</v>
      </c>
      <c r="J26" s="51">
        <f>IF(B26="","",IF(N25&lt;=SUM($C$5:C26),"",IF(A26&lt;=jfq,(N26/C26-1)/((A26+1)/2),(N26/SUM($C$5:C26)-1)/(A26-(jfq-1)/2))))</f>
        <v>3.0759999999999999E-2</v>
      </c>
      <c r="K26" s="51">
        <f>IF(X26="","",IF(A26&lt;=jfq,(X26-bf*10000)/SUM(C$5:$C26)/(C26/C25),X26/SUM(C$5:$C26)))</f>
        <v>4.7E-2</v>
      </c>
      <c r="L26" s="51">
        <f>IF(B26="","",IF(N25&lt;=SUM($C$5:C26),"",IF(C26="",N26/N25-1,(N26/N25)/(C26/C25)-1)))</f>
        <v>2.9970667006759433E-2</v>
      </c>
      <c r="M26" s="5">
        <f t="shared" si="15"/>
        <v>794159.7526627843</v>
      </c>
      <c r="N26" s="5">
        <f t="shared" si="0"/>
        <v>807600</v>
      </c>
      <c r="O26" s="26">
        <f>IF(A26="","",IF(B26&lt;18,MAX(SUM($C$5:C26),N26),IF(A26&lt;=jfq,IF(B26&lt;41,MAX(SUM($C$5:C26)*1.6,N26),IF(B26&lt;61,MAX(SUM($C$5:C26)*1.4,N26),MAX(SUM($C$5:C26)*1.2,N26))),IF(B26&lt;41,MAX(SUM($C$5:C26)*1.6,N26,M26),IF(B26&lt;61,MAX(SUM($C$5:C26)*1.4,N26,M26),MAX(SUM($C$5:C26)*1.2,N26,M26))))))</f>
        <v>807600</v>
      </c>
      <c r="P26" s="5">
        <f t="shared" si="6"/>
        <v>853800</v>
      </c>
      <c r="Q26" s="5">
        <f t="shared" si="7"/>
        <v>1661400</v>
      </c>
      <c r="R26" s="26">
        <f t="shared" si="8"/>
        <v>807600</v>
      </c>
      <c r="S26" s="26">
        <f>IF(A26="","",SUM($C$5:C26)*R26/N26)</f>
        <v>500000</v>
      </c>
      <c r="T26" s="5">
        <f t="shared" si="9"/>
        <v>794159.7526627843</v>
      </c>
      <c r="U26" s="5">
        <f t="shared" si="10"/>
        <v>807600</v>
      </c>
      <c r="V26" s="5">
        <f t="shared" si="11"/>
        <v>853800</v>
      </c>
      <c r="W26" s="5">
        <f t="shared" si="12"/>
        <v>1661400</v>
      </c>
      <c r="X26" s="26">
        <f>IF(A26=1,"",IF(A26="","",IF(N25&gt;=SUM($C$4:C25),N26-N25,"")))</f>
        <v>23500</v>
      </c>
      <c r="Y26" s="1">
        <f t="shared" si="13"/>
        <v>0</v>
      </c>
    </row>
    <row r="27" spans="1:25">
      <c r="A27" s="4">
        <f t="shared" si="16"/>
        <v>23</v>
      </c>
      <c r="B27" s="4">
        <f t="shared" si="17"/>
        <v>63</v>
      </c>
      <c r="C27" s="4"/>
      <c r="D27" s="4"/>
      <c r="E27" s="48">
        <f t="shared" si="2"/>
        <v>817984.5452426679</v>
      </c>
      <c r="F27" s="48">
        <f t="shared" si="3"/>
        <v>831700</v>
      </c>
      <c r="G27" s="48">
        <f t="shared" si="4"/>
        <v>853800.00000000012</v>
      </c>
      <c r="H27" s="48">
        <f t="shared" si="5"/>
        <v>1685500</v>
      </c>
      <c r="I27" s="48">
        <f t="shared" si="14"/>
        <v>831700</v>
      </c>
      <c r="J27" s="51">
        <f>IF(B27="","",IF(N26&lt;=SUM($C$5:C27),"",IF(A27&lt;=jfq,(N27/C27-1)/((A27+1)/2),(N27/SUM($C$5:C27)-1)/(A27-(jfq-1)/2))))</f>
        <v>3.159047619047619E-2</v>
      </c>
      <c r="K27" s="51">
        <f>IF(X27="","",IF(A27&lt;=jfq,(X27-bf*10000)/SUM(C$5:$C27)/(C27/C26),X27/SUM(C$5:$C27)))</f>
        <v>4.82E-2</v>
      </c>
      <c r="L27" s="51">
        <f>IF(B27="","",IF(N26&lt;=SUM($C$5:C27),"",IF(C27="",N27/N26-1,(N27/N26)/(C27/C26)-1)))</f>
        <v>2.9841505695888948E-2</v>
      </c>
      <c r="M27" s="5">
        <f t="shared" si="15"/>
        <v>817984.5452426679</v>
      </c>
      <c r="N27" s="5">
        <f t="shared" si="0"/>
        <v>831700</v>
      </c>
      <c r="O27" s="26">
        <f>IF(A27="","",IF(B27&lt;18,MAX(SUM($C$5:C27),N27),IF(A27&lt;=jfq,IF(B27&lt;41,MAX(SUM($C$5:C27)*1.6,N27),IF(B27&lt;61,MAX(SUM($C$5:C27)*1.4,N27),MAX(SUM($C$5:C27)*1.2,N27))),IF(B27&lt;41,MAX(SUM($C$5:C27)*1.6,N27,M27),IF(B27&lt;61,MAX(SUM($C$5:C27)*1.4,N27,M27),MAX(SUM($C$5:C27)*1.2,N27,M27))))))</f>
        <v>831700</v>
      </c>
      <c r="P27" s="5">
        <f t="shared" si="6"/>
        <v>853800</v>
      </c>
      <c r="Q27" s="5">
        <f t="shared" si="7"/>
        <v>1685500</v>
      </c>
      <c r="R27" s="26">
        <f t="shared" si="8"/>
        <v>831700</v>
      </c>
      <c r="S27" s="26">
        <f>IF(A27="","",SUM($C$5:C27)*R27/N27)</f>
        <v>500000</v>
      </c>
      <c r="T27" s="5">
        <f t="shared" si="9"/>
        <v>817984.5452426679</v>
      </c>
      <c r="U27" s="5">
        <f t="shared" si="10"/>
        <v>831700</v>
      </c>
      <c r="V27" s="5">
        <f t="shared" si="11"/>
        <v>853800.00000000012</v>
      </c>
      <c r="W27" s="5">
        <f t="shared" si="12"/>
        <v>1685500</v>
      </c>
      <c r="X27" s="26">
        <f>IF(A27=1,"",IF(A27="","",IF(N26&gt;=SUM($C$4:C26),N27-N26,"")))</f>
        <v>24100</v>
      </c>
      <c r="Y27" s="1">
        <f t="shared" si="13"/>
        <v>0</v>
      </c>
    </row>
    <row r="28" spans="1:25">
      <c r="A28" s="4">
        <f t="shared" si="16"/>
        <v>24</v>
      </c>
      <c r="B28" s="4">
        <f t="shared" si="17"/>
        <v>64</v>
      </c>
      <c r="C28" s="4"/>
      <c r="D28" s="4"/>
      <c r="E28" s="48">
        <f t="shared" si="2"/>
        <v>842524.081599948</v>
      </c>
      <c r="F28" s="48">
        <f t="shared" si="3"/>
        <v>856600</v>
      </c>
      <c r="G28" s="48">
        <f t="shared" si="4"/>
        <v>853800</v>
      </c>
      <c r="H28" s="48">
        <f t="shared" si="5"/>
        <v>1710400</v>
      </c>
      <c r="I28" s="48">
        <f t="shared" si="14"/>
        <v>856600</v>
      </c>
      <c r="J28" s="51">
        <f>IF(B28="","",IF(N27&lt;=SUM($C$5:C28),"",IF(A28&lt;=jfq,(N28/C28-1)/((A28+1)/2),(N28/SUM($C$5:C28)-1)/(A28-(jfq-1)/2))))</f>
        <v>3.2418181818181818E-2</v>
      </c>
      <c r="K28" s="51">
        <f>IF(X28="","",IF(A28&lt;=jfq,(X28-bf*10000)/SUM(C$5:$C28)/(C28/C27),X28/SUM(C$5:$C28)))</f>
        <v>4.9799999999999997E-2</v>
      </c>
      <c r="L28" s="51">
        <f>IF(B28="","",IF(N27&lt;=SUM($C$5:C28),"",IF(C28="",N28/N27-1,(N28/N27)/(C28/C27)-1)))</f>
        <v>2.9938679812432367E-2</v>
      </c>
      <c r="M28" s="5">
        <f t="shared" si="15"/>
        <v>842524.081599948</v>
      </c>
      <c r="N28" s="5">
        <f t="shared" si="0"/>
        <v>856600</v>
      </c>
      <c r="O28" s="26">
        <f>IF(A28="","",IF(B28&lt;18,MAX(SUM($C$5:C28),N28),IF(A28&lt;=jfq,IF(B28&lt;41,MAX(SUM($C$5:C28)*1.6,N28),IF(B28&lt;61,MAX(SUM($C$5:C28)*1.4,N28),MAX(SUM($C$5:C28)*1.2,N28))),IF(B28&lt;41,MAX(SUM($C$5:C28)*1.6,N28,M28),IF(B28&lt;61,MAX(SUM($C$5:C28)*1.4,N28,M28),MAX(SUM($C$5:C28)*1.2,N28,M28))))))</f>
        <v>856600</v>
      </c>
      <c r="P28" s="5">
        <f t="shared" si="6"/>
        <v>853800</v>
      </c>
      <c r="Q28" s="5">
        <f t="shared" si="7"/>
        <v>1710400</v>
      </c>
      <c r="R28" s="26">
        <f t="shared" si="8"/>
        <v>856600</v>
      </c>
      <c r="S28" s="26">
        <f>IF(A28="","",SUM($C$5:C28)*R28/N28)</f>
        <v>500000</v>
      </c>
      <c r="T28" s="5">
        <f t="shared" si="9"/>
        <v>842524.081599948</v>
      </c>
      <c r="U28" s="5">
        <f t="shared" si="10"/>
        <v>856600</v>
      </c>
      <c r="V28" s="5">
        <f t="shared" si="11"/>
        <v>853800</v>
      </c>
      <c r="W28" s="5">
        <f t="shared" si="12"/>
        <v>1710400</v>
      </c>
      <c r="X28" s="26">
        <f>IF(A28=1,"",IF(A28="","",IF(N27&gt;=SUM($C$4:C27),N28-N27,"")))</f>
        <v>24900</v>
      </c>
      <c r="Y28" s="1">
        <f t="shared" si="13"/>
        <v>0</v>
      </c>
    </row>
    <row r="29" spans="1:25">
      <c r="A29" s="4">
        <f t="shared" si="16"/>
        <v>25</v>
      </c>
      <c r="B29" s="4">
        <f t="shared" si="17"/>
        <v>65</v>
      </c>
      <c r="C29" s="4"/>
      <c r="D29" s="4"/>
      <c r="E29" s="48">
        <f t="shared" si="2"/>
        <v>867799.80404794647</v>
      </c>
      <c r="F29" s="48">
        <f t="shared" si="3"/>
        <v>882200</v>
      </c>
      <c r="G29" s="48">
        <f t="shared" si="4"/>
        <v>853800</v>
      </c>
      <c r="H29" s="48">
        <f t="shared" si="5"/>
        <v>1736000</v>
      </c>
      <c r="I29" s="48">
        <f t="shared" si="14"/>
        <v>882200</v>
      </c>
      <c r="J29" s="51">
        <f>IF(B29="","",IF(N28&lt;=SUM($C$5:C29),"",IF(A29&lt;=jfq,(N29/C29-1)/((A29+1)/2),(N29/SUM($C$5:C29)-1)/(A29-(jfq-1)/2))))</f>
        <v>3.3234782608695654E-2</v>
      </c>
      <c r="K29" s="51">
        <f>IF(X29="","",IF(A29&lt;=jfq,(X29-bf*10000)/SUM(C$5:$C29)/(C29/C28),X29/SUM(C$5:$C29)))</f>
        <v>5.1200000000000002E-2</v>
      </c>
      <c r="L29" s="51">
        <f>IF(B29="","",IF(N28&lt;=SUM($C$5:C29),"",IF(C29="",N29/N28-1,(N29/N28)/(C29/C28)-1)))</f>
        <v>2.9885594209666078E-2</v>
      </c>
      <c r="M29" s="5">
        <f t="shared" si="15"/>
        <v>867799.80404794647</v>
      </c>
      <c r="N29" s="5">
        <f t="shared" si="0"/>
        <v>882200</v>
      </c>
      <c r="O29" s="26">
        <f>IF(A29="","",IF(B29&lt;18,MAX(SUM($C$5:C29),N29),IF(A29&lt;=jfq,IF(B29&lt;41,MAX(SUM($C$5:C29)*1.6,N29),IF(B29&lt;61,MAX(SUM($C$5:C29)*1.4,N29),MAX(SUM($C$5:C29)*1.2,N29))),IF(B29&lt;41,MAX(SUM($C$5:C29)*1.6,N29,M29),IF(B29&lt;61,MAX(SUM($C$5:C29)*1.4,N29,M29),MAX(SUM($C$5:C29)*1.2,N29,M29))))))</f>
        <v>882200</v>
      </c>
      <c r="P29" s="5">
        <f t="shared" si="6"/>
        <v>853800</v>
      </c>
      <c r="Q29" s="5">
        <f t="shared" si="7"/>
        <v>1736000</v>
      </c>
      <c r="R29" s="26">
        <f t="shared" si="8"/>
        <v>882200</v>
      </c>
      <c r="S29" s="26">
        <f>IF(A29="","",SUM($C$5:C29)*R29/N29)</f>
        <v>500000</v>
      </c>
      <c r="T29" s="5">
        <f t="shared" si="9"/>
        <v>867799.80404794647</v>
      </c>
      <c r="U29" s="5">
        <f t="shared" si="10"/>
        <v>882200</v>
      </c>
      <c r="V29" s="5">
        <f t="shared" si="11"/>
        <v>853800</v>
      </c>
      <c r="W29" s="5">
        <f t="shared" si="12"/>
        <v>1736000</v>
      </c>
      <c r="X29" s="26">
        <f>IF(A29=1,"",IF(A29="","",IF(N28&gt;=SUM($C$4:C28),N29-N28,"")))</f>
        <v>25600</v>
      </c>
      <c r="Y29" s="1">
        <f t="shared" si="13"/>
        <v>0</v>
      </c>
    </row>
    <row r="30" spans="1:25">
      <c r="A30" s="4">
        <f t="shared" si="16"/>
        <v>26</v>
      </c>
      <c r="B30" s="4">
        <f t="shared" si="17"/>
        <v>66</v>
      </c>
      <c r="C30" s="4"/>
      <c r="D30" s="4"/>
      <c r="E30" s="48">
        <f t="shared" si="2"/>
        <v>893833.79816938494</v>
      </c>
      <c r="F30" s="48">
        <f t="shared" si="3"/>
        <v>908500</v>
      </c>
      <c r="G30" s="48">
        <f t="shared" si="4"/>
        <v>853800</v>
      </c>
      <c r="H30" s="48">
        <f t="shared" si="5"/>
        <v>1762300</v>
      </c>
      <c r="I30" s="48">
        <f t="shared" si="14"/>
        <v>908500</v>
      </c>
      <c r="J30" s="51">
        <f>IF(B30="","",IF(N29&lt;=SUM($C$5:C30),"",IF(A30&lt;=jfq,(N30/C30-1)/((A30+1)/2),(N30/SUM($C$5:C30)-1)/(A30-(jfq-1)/2))))</f>
        <v>3.4041666666666665E-2</v>
      </c>
      <c r="K30" s="51">
        <f>IF(X30="","",IF(A30&lt;=jfq,(X30-bf*10000)/SUM(C$5:$C30)/(C30/C29),X30/SUM(C$5:$C30)))</f>
        <v>5.2600000000000001E-2</v>
      </c>
      <c r="L30" s="51">
        <f>IF(B30="","",IF(N29&lt;=SUM($C$5:C30),"",IF(C30="",N30/N29-1,(N30/N29)/(C30/C29)-1)))</f>
        <v>2.9811834051235442E-2</v>
      </c>
      <c r="M30" s="5">
        <f t="shared" si="15"/>
        <v>893833.79816938494</v>
      </c>
      <c r="N30" s="5">
        <f t="shared" si="0"/>
        <v>908500</v>
      </c>
      <c r="O30" s="26">
        <f>IF(A30="","",IF(B30&lt;18,MAX(SUM($C$5:C30),N30),IF(A30&lt;=jfq,IF(B30&lt;41,MAX(SUM($C$5:C30)*1.6,N30),IF(B30&lt;61,MAX(SUM($C$5:C30)*1.4,N30),MAX(SUM($C$5:C30)*1.2,N30))),IF(B30&lt;41,MAX(SUM($C$5:C30)*1.6,N30,M30),IF(B30&lt;61,MAX(SUM($C$5:C30)*1.4,N30,M30),MAX(SUM($C$5:C30)*1.2,N30,M30))))))</f>
        <v>908500</v>
      </c>
      <c r="P30" s="5">
        <f t="shared" si="6"/>
        <v>853800</v>
      </c>
      <c r="Q30" s="5">
        <f t="shared" si="7"/>
        <v>1762300</v>
      </c>
      <c r="R30" s="26">
        <f t="shared" si="8"/>
        <v>908500</v>
      </c>
      <c r="S30" s="26">
        <f>IF(A30="","",SUM($C$5:C30)*R30/N30)</f>
        <v>500000</v>
      </c>
      <c r="T30" s="5">
        <f t="shared" si="9"/>
        <v>893833.79816938494</v>
      </c>
      <c r="U30" s="5">
        <f t="shared" si="10"/>
        <v>908500</v>
      </c>
      <c r="V30" s="5">
        <f t="shared" si="11"/>
        <v>853800</v>
      </c>
      <c r="W30" s="5">
        <f t="shared" si="12"/>
        <v>1762300</v>
      </c>
      <c r="X30" s="26">
        <f>IF(A30=1,"",IF(A30="","",IF(N29&gt;=SUM($C$4:C29),N30-N29,"")))</f>
        <v>26300</v>
      </c>
      <c r="Y30" s="1">
        <f t="shared" si="13"/>
        <v>0</v>
      </c>
    </row>
    <row r="31" spans="1:25">
      <c r="A31" s="4">
        <f t="shared" si="16"/>
        <v>27</v>
      </c>
      <c r="B31" s="4">
        <f t="shared" si="17"/>
        <v>67</v>
      </c>
      <c r="C31" s="4"/>
      <c r="D31" s="4"/>
      <c r="E31" s="48">
        <f t="shared" si="2"/>
        <v>920648.81211446656</v>
      </c>
      <c r="F31" s="48">
        <f t="shared" si="3"/>
        <v>935700</v>
      </c>
      <c r="G31" s="48">
        <f t="shared" si="4"/>
        <v>853800</v>
      </c>
      <c r="H31" s="48">
        <f t="shared" si="5"/>
        <v>1789500</v>
      </c>
      <c r="I31" s="48">
        <f t="shared" si="14"/>
        <v>935700</v>
      </c>
      <c r="J31" s="51">
        <f>IF(B31="","",IF(N30&lt;=SUM($C$5:C31),"",IF(A31&lt;=jfq,(N31/C31-1)/((A31+1)/2),(N31/SUM($C$5:C31)-1)/(A31-(jfq-1)/2))))</f>
        <v>3.4855999999999998E-2</v>
      </c>
      <c r="K31" s="51">
        <f>IF(X31="","",IF(A31&lt;=jfq,(X31-bf*10000)/SUM(C$5:$C31)/(C31/C30),X31/SUM(C$5:$C31)))</f>
        <v>5.4399999999999997E-2</v>
      </c>
      <c r="L31" s="51">
        <f>IF(B31="","",IF(N30&lt;=SUM($C$5:C31),"",IF(C31="",N31/N30-1,(N31/N30)/(C31/C30)-1)))</f>
        <v>2.9939460649422101E-2</v>
      </c>
      <c r="M31" s="5">
        <f t="shared" si="15"/>
        <v>920648.81211446656</v>
      </c>
      <c r="N31" s="5">
        <f t="shared" si="0"/>
        <v>935700</v>
      </c>
      <c r="O31" s="26">
        <f>IF(A31="","",IF(B31&lt;18,MAX(SUM($C$5:C31),N31),IF(A31&lt;=jfq,IF(B31&lt;41,MAX(SUM($C$5:C31)*1.6,N31),IF(B31&lt;61,MAX(SUM($C$5:C31)*1.4,N31),MAX(SUM($C$5:C31)*1.2,N31))),IF(B31&lt;41,MAX(SUM($C$5:C31)*1.6,N31,M31),IF(B31&lt;61,MAX(SUM($C$5:C31)*1.4,N31,M31),MAX(SUM($C$5:C31)*1.2,N31,M31))))))</f>
        <v>935700</v>
      </c>
      <c r="P31" s="5">
        <f t="shared" si="6"/>
        <v>853800</v>
      </c>
      <c r="Q31" s="5">
        <f t="shared" si="7"/>
        <v>1789500</v>
      </c>
      <c r="R31" s="26">
        <f t="shared" si="8"/>
        <v>935700</v>
      </c>
      <c r="S31" s="26">
        <f>IF(A31="","",SUM($C$5:C31)*R31/N31)</f>
        <v>500000</v>
      </c>
      <c r="T31" s="5">
        <f t="shared" si="9"/>
        <v>920648.81211446656</v>
      </c>
      <c r="U31" s="5">
        <f t="shared" si="10"/>
        <v>935700</v>
      </c>
      <c r="V31" s="5">
        <f t="shared" si="11"/>
        <v>853800</v>
      </c>
      <c r="W31" s="5">
        <f t="shared" si="12"/>
        <v>1789500</v>
      </c>
      <c r="X31" s="26">
        <f>IF(A31=1,"",IF(A31="","",IF(N30&gt;=SUM($C$4:C30),N31-N30,"")))</f>
        <v>27200</v>
      </c>
      <c r="Y31" s="1">
        <f t="shared" si="13"/>
        <v>0</v>
      </c>
    </row>
    <row r="32" spans="1:25">
      <c r="A32" s="4">
        <f t="shared" si="16"/>
        <v>28</v>
      </c>
      <c r="B32" s="4">
        <f t="shared" si="17"/>
        <v>68</v>
      </c>
      <c r="C32" s="4"/>
      <c r="D32" s="4"/>
      <c r="E32" s="48">
        <f t="shared" si="2"/>
        <v>948268.27647790057</v>
      </c>
      <c r="F32" s="48">
        <f t="shared" si="3"/>
        <v>963700</v>
      </c>
      <c r="G32" s="48">
        <f t="shared" si="4"/>
        <v>853800</v>
      </c>
      <c r="H32" s="48">
        <f t="shared" si="5"/>
        <v>1817500</v>
      </c>
      <c r="I32" s="48">
        <f t="shared" si="14"/>
        <v>963700</v>
      </c>
      <c r="J32" s="51">
        <f>IF(B32="","",IF(N31&lt;=SUM($C$5:C32),"",IF(A32&lt;=jfq,(N32/C32-1)/((A32+1)/2),(N32/SUM($C$5:C32)-1)/(A32-(jfq-1)/2))))</f>
        <v>3.5669230769230773E-2</v>
      </c>
      <c r="K32" s="51">
        <f>IF(X32="","",IF(A32&lt;=jfq,(X32-bf*10000)/SUM(C$5:$C32)/(C32/C31),X32/SUM(C$5:$C32)))</f>
        <v>5.6000000000000001E-2</v>
      </c>
      <c r="L32" s="51">
        <f>IF(B32="","",IF(N31&lt;=SUM($C$5:C32),"",IF(C32="",N32/N31-1,(N32/N31)/(C32/C31)-1)))</f>
        <v>2.9924120978946256E-2</v>
      </c>
      <c r="M32" s="5">
        <f t="shared" si="15"/>
        <v>948268.27647790057</v>
      </c>
      <c r="N32" s="5">
        <f t="shared" si="0"/>
        <v>963700</v>
      </c>
      <c r="O32" s="26">
        <f>IF(A32="","",IF(B32&lt;18,MAX(SUM($C$5:C32),N32),IF(A32&lt;=jfq,IF(B32&lt;41,MAX(SUM($C$5:C32)*1.6,N32),IF(B32&lt;61,MAX(SUM($C$5:C32)*1.4,N32),MAX(SUM($C$5:C32)*1.2,N32))),IF(B32&lt;41,MAX(SUM($C$5:C32)*1.6,N32,M32),IF(B32&lt;61,MAX(SUM($C$5:C32)*1.4,N32,M32),MAX(SUM($C$5:C32)*1.2,N32,M32))))))</f>
        <v>963700</v>
      </c>
      <c r="P32" s="5">
        <f t="shared" si="6"/>
        <v>853800</v>
      </c>
      <c r="Q32" s="5">
        <f t="shared" si="7"/>
        <v>1817500</v>
      </c>
      <c r="R32" s="26">
        <f t="shared" si="8"/>
        <v>963700</v>
      </c>
      <c r="S32" s="26">
        <f>IF(A32="","",SUM($C$5:C32)*R32/N32)</f>
        <v>500000</v>
      </c>
      <c r="T32" s="5">
        <f t="shared" si="9"/>
        <v>948268.27647790057</v>
      </c>
      <c r="U32" s="5">
        <f t="shared" si="10"/>
        <v>963700</v>
      </c>
      <c r="V32" s="5">
        <f t="shared" si="11"/>
        <v>853800</v>
      </c>
      <c r="W32" s="5">
        <f t="shared" si="12"/>
        <v>1817500</v>
      </c>
      <c r="X32" s="26">
        <f>IF(A32=1,"",IF(A32="","",IF(N31&gt;=SUM($C$4:C31),N32-N31,"")))</f>
        <v>28000</v>
      </c>
      <c r="Y32" s="1">
        <f t="shared" si="13"/>
        <v>0</v>
      </c>
    </row>
    <row r="33" spans="1:25">
      <c r="A33" s="4">
        <f t="shared" si="16"/>
        <v>29</v>
      </c>
      <c r="B33" s="4">
        <f t="shared" si="17"/>
        <v>69</v>
      </c>
      <c r="C33" s="4"/>
      <c r="D33" s="4"/>
      <c r="E33" s="48">
        <f t="shared" si="2"/>
        <v>976716.32477223757</v>
      </c>
      <c r="F33" s="48">
        <f t="shared" si="3"/>
        <v>992500</v>
      </c>
      <c r="G33" s="48">
        <f t="shared" si="4"/>
        <v>853800</v>
      </c>
      <c r="H33" s="48">
        <f t="shared" si="5"/>
        <v>1846300</v>
      </c>
      <c r="I33" s="48">
        <f t="shared" si="14"/>
        <v>992500</v>
      </c>
      <c r="J33" s="51">
        <f>IF(B33="","",IF(N32&lt;=SUM($C$5:C33),"",IF(A33&lt;=jfq,(N33/C33-1)/((A33+1)/2),(N33/SUM($C$5:C33)-1)/(A33-(jfq-1)/2))))</f>
        <v>3.6481481481481483E-2</v>
      </c>
      <c r="K33" s="51">
        <f>IF(X33="","",IF(A33&lt;=jfq,(X33-bf*10000)/SUM(C$5:$C33)/(C33/C32),X33/SUM(C$5:$C33)))</f>
        <v>5.7599999999999998E-2</v>
      </c>
      <c r="L33" s="51">
        <f>IF(B33="","",IF(N32&lt;=SUM($C$5:C33),"",IF(C33="",N33/N32-1,(N33/N32)/(C33/C32)-1)))</f>
        <v>2.988481892705197E-2</v>
      </c>
      <c r="M33" s="5">
        <f t="shared" si="15"/>
        <v>976716.32477223757</v>
      </c>
      <c r="N33" s="5">
        <f t="shared" si="0"/>
        <v>992500</v>
      </c>
      <c r="O33" s="26">
        <f>IF(A33="","",IF(B33&lt;18,MAX(SUM($C$5:C33),N33),IF(A33&lt;=jfq,IF(B33&lt;41,MAX(SUM($C$5:C33)*1.6,N33),IF(B33&lt;61,MAX(SUM($C$5:C33)*1.4,N33),MAX(SUM($C$5:C33)*1.2,N33))),IF(B33&lt;41,MAX(SUM($C$5:C33)*1.6,N33,M33),IF(B33&lt;61,MAX(SUM($C$5:C33)*1.4,N33,M33),MAX(SUM($C$5:C33)*1.2,N33,M33))))))</f>
        <v>992500</v>
      </c>
      <c r="P33" s="5">
        <f t="shared" si="6"/>
        <v>853800</v>
      </c>
      <c r="Q33" s="5">
        <f t="shared" si="7"/>
        <v>1846300</v>
      </c>
      <c r="R33" s="26">
        <f t="shared" si="8"/>
        <v>992500</v>
      </c>
      <c r="S33" s="26">
        <f>IF(A33="","",SUM($C$5:C33)*R33/N33)</f>
        <v>500000</v>
      </c>
      <c r="T33" s="5">
        <f t="shared" si="9"/>
        <v>976716.32477223757</v>
      </c>
      <c r="U33" s="5">
        <f t="shared" si="10"/>
        <v>992500</v>
      </c>
      <c r="V33" s="5">
        <f t="shared" si="11"/>
        <v>853800</v>
      </c>
      <c r="W33" s="5">
        <f t="shared" si="12"/>
        <v>1846300</v>
      </c>
      <c r="X33" s="26">
        <f>IF(A33=1,"",IF(A33="","",IF(N32&gt;=SUM($C$4:C32),N33-N32,"")))</f>
        <v>28800</v>
      </c>
      <c r="Y33" s="1">
        <f t="shared" si="13"/>
        <v>0</v>
      </c>
    </row>
    <row r="34" spans="1:25">
      <c r="A34" s="4">
        <f t="shared" si="16"/>
        <v>30</v>
      </c>
      <c r="B34" s="4">
        <f t="shared" si="17"/>
        <v>70</v>
      </c>
      <c r="C34" s="4"/>
      <c r="D34" s="4"/>
      <c r="E34" s="48">
        <f t="shared" si="2"/>
        <v>1006017.8145154048</v>
      </c>
      <c r="F34" s="48">
        <f t="shared" si="3"/>
        <v>1022200</v>
      </c>
      <c r="G34" s="48">
        <f t="shared" si="4"/>
        <v>853800</v>
      </c>
      <c r="H34" s="48">
        <f t="shared" si="5"/>
        <v>1876000</v>
      </c>
      <c r="I34" s="48">
        <f t="shared" si="14"/>
        <v>1022200</v>
      </c>
      <c r="J34" s="51">
        <f>IF(B34="","",IF(N33&lt;=SUM($C$5:C34),"",IF(A34&lt;=jfq,(N34/C34-1)/((A34+1)/2),(N34/SUM($C$5:C34)-1)/(A34-(jfq-1)/2))))</f>
        <v>3.73E-2</v>
      </c>
      <c r="K34" s="51">
        <f>IF(X34="","",IF(A34&lt;=jfq,(X34-bf*10000)/SUM(C$5:$C34)/(C34/C33),X34/SUM(C$5:$C34)))</f>
        <v>5.9400000000000001E-2</v>
      </c>
      <c r="L34" s="51">
        <f>IF(B34="","",IF(N33&lt;=SUM($C$5:C34),"",IF(C34="",N34/N33-1,(N34/N33)/(C34/C33)-1)))</f>
        <v>2.9924433249370219E-2</v>
      </c>
      <c r="M34" s="5">
        <f t="shared" si="15"/>
        <v>1006017.8145154048</v>
      </c>
      <c r="N34" s="5">
        <f t="shared" si="0"/>
        <v>1022200</v>
      </c>
      <c r="O34" s="26">
        <f>IF(A34="","",IF(B34&lt;18,MAX(SUM($C$5:C34),N34),IF(A34&lt;=jfq,IF(B34&lt;41,MAX(SUM($C$5:C34)*1.6,N34),IF(B34&lt;61,MAX(SUM($C$5:C34)*1.4,N34),MAX(SUM($C$5:C34)*1.2,N34))),IF(B34&lt;41,MAX(SUM($C$5:C34)*1.6,N34,M34),IF(B34&lt;61,MAX(SUM($C$5:C34)*1.4,N34,M34),MAX(SUM($C$5:C34)*1.2,N34,M34))))))</f>
        <v>1022200</v>
      </c>
      <c r="P34" s="5">
        <f t="shared" si="6"/>
        <v>853800</v>
      </c>
      <c r="Q34" s="5">
        <f t="shared" si="7"/>
        <v>1876000</v>
      </c>
      <c r="R34" s="26">
        <f t="shared" si="8"/>
        <v>1022200</v>
      </c>
      <c r="S34" s="26">
        <f>IF(A34="","",SUM($C$5:C34)*R34/N34)</f>
        <v>500000</v>
      </c>
      <c r="T34" s="5">
        <f t="shared" si="9"/>
        <v>1006017.8145154048</v>
      </c>
      <c r="U34" s="5">
        <f t="shared" si="10"/>
        <v>1022200</v>
      </c>
      <c r="V34" s="5">
        <f t="shared" si="11"/>
        <v>853800</v>
      </c>
      <c r="W34" s="5">
        <f t="shared" si="12"/>
        <v>1876000</v>
      </c>
      <c r="X34" s="26">
        <f>IF(A34=1,"",IF(A34="","",IF(N33&gt;=SUM($C$4:C33),N34-N33,"")))</f>
        <v>29700</v>
      </c>
      <c r="Y34" s="1">
        <f t="shared" si="13"/>
        <v>0</v>
      </c>
    </row>
    <row r="35" spans="1:25">
      <c r="A35" s="4">
        <f t="shared" si="16"/>
        <v>31</v>
      </c>
      <c r="B35" s="4">
        <f t="shared" si="17"/>
        <v>71</v>
      </c>
      <c r="C35" s="4"/>
      <c r="D35" s="4"/>
      <c r="E35" s="48">
        <f t="shared" si="2"/>
        <v>1036198.348950867</v>
      </c>
      <c r="F35" s="48">
        <f t="shared" si="3"/>
        <v>1052800</v>
      </c>
      <c r="G35" s="48">
        <f t="shared" si="4"/>
        <v>853800</v>
      </c>
      <c r="H35" s="48">
        <f t="shared" si="5"/>
        <v>1906600</v>
      </c>
      <c r="I35" s="48">
        <f t="shared" si="14"/>
        <v>1052800</v>
      </c>
      <c r="J35" s="51">
        <f>IF(B35="","",IF(N34&lt;=SUM($C$5:C35),"",IF(A35&lt;=jfq,(N35/C35-1)/((A35+1)/2),(N35/SUM($C$5:C35)-1)/(A35-(jfq-1)/2))))</f>
        <v>3.8124137931034481E-2</v>
      </c>
      <c r="K35" s="51">
        <f>IF(X35="","",IF(A35&lt;=jfq,(X35-bf*10000)/SUM(C$5:$C35)/(C35/C34),X35/SUM(C$5:$C35)))</f>
        <v>6.1199999999999997E-2</v>
      </c>
      <c r="L35" s="51">
        <f>IF(B35="","",IF(N34&lt;=SUM($C$5:C35),"",IF(C35="",N35/N34-1,(N35/N34)/(C35/C34)-1)))</f>
        <v>2.993543337898652E-2</v>
      </c>
      <c r="M35" s="5">
        <f t="shared" si="15"/>
        <v>1036198.348950867</v>
      </c>
      <c r="N35" s="5">
        <f t="shared" si="0"/>
        <v>1052800</v>
      </c>
      <c r="O35" s="26">
        <f>IF(A35="","",IF(B35&lt;18,MAX(SUM($C$5:C35),N35),IF(A35&lt;=jfq,IF(B35&lt;41,MAX(SUM($C$5:C35)*1.6,N35),IF(B35&lt;61,MAX(SUM($C$5:C35)*1.4,N35),MAX(SUM($C$5:C35)*1.2,N35))),IF(B35&lt;41,MAX(SUM($C$5:C35)*1.6,N35,M35),IF(B35&lt;61,MAX(SUM($C$5:C35)*1.4,N35,M35),MAX(SUM($C$5:C35)*1.2,N35,M35))))))</f>
        <v>1052800</v>
      </c>
      <c r="P35" s="5">
        <f t="shared" si="6"/>
        <v>853800</v>
      </c>
      <c r="Q35" s="5">
        <f t="shared" si="7"/>
        <v>1906600</v>
      </c>
      <c r="R35" s="26">
        <f t="shared" si="8"/>
        <v>1052800</v>
      </c>
      <c r="S35" s="26">
        <f>IF(A35="","",SUM($C$5:C35)*R35/N35)</f>
        <v>500000</v>
      </c>
      <c r="T35" s="5">
        <f t="shared" si="9"/>
        <v>1036198.348950867</v>
      </c>
      <c r="U35" s="5">
        <f t="shared" si="10"/>
        <v>1052800</v>
      </c>
      <c r="V35" s="5">
        <f t="shared" si="11"/>
        <v>853800</v>
      </c>
      <c r="W35" s="5">
        <f t="shared" si="12"/>
        <v>1906600</v>
      </c>
      <c r="X35" s="26">
        <f>IF(A35=1,"",IF(A35="","",IF(N34&gt;=SUM($C$4:C34),N35-N34,"")))</f>
        <v>30600</v>
      </c>
      <c r="Y35" s="1">
        <f t="shared" si="13"/>
        <v>0</v>
      </c>
    </row>
    <row r="36" spans="1:25">
      <c r="A36" s="4">
        <f t="shared" si="16"/>
        <v>32</v>
      </c>
      <c r="B36" s="4">
        <f t="shared" si="17"/>
        <v>72</v>
      </c>
      <c r="C36" s="4"/>
      <c r="D36" s="4"/>
      <c r="E36" s="48">
        <f t="shared" si="2"/>
        <v>1067284.2994193931</v>
      </c>
      <c r="F36" s="48">
        <f t="shared" si="3"/>
        <v>1084300</v>
      </c>
      <c r="G36" s="48">
        <f t="shared" si="4"/>
        <v>853800</v>
      </c>
      <c r="H36" s="48">
        <f t="shared" si="5"/>
        <v>1938100</v>
      </c>
      <c r="I36" s="48">
        <f t="shared" si="14"/>
        <v>1084300</v>
      </c>
      <c r="J36" s="51">
        <f>IF(B36="","",IF(N35&lt;=SUM($C$5:C36),"",IF(A36&lt;=jfq,(N36/C36-1)/((A36+1)/2),(N36/SUM($C$5:C36)-1)/(A36-(jfq-1)/2))))</f>
        <v>3.8953333333333333E-2</v>
      </c>
      <c r="K36" s="51">
        <f>IF(X36="","",IF(A36&lt;=jfq,(X36-bf*10000)/SUM(C$5:$C36)/(C36/C35),X36/SUM(C$5:$C36)))</f>
        <v>6.3E-2</v>
      </c>
      <c r="L36" s="51">
        <f>IF(B36="","",IF(N35&lt;=SUM($C$5:C36),"",IF(C36="",N36/N35-1,(N36/N35)/(C36/C35)-1)))</f>
        <v>2.9920212765957466E-2</v>
      </c>
      <c r="M36" s="5">
        <f t="shared" si="15"/>
        <v>1067284.2994193931</v>
      </c>
      <c r="N36" s="5">
        <f t="shared" si="0"/>
        <v>1084300</v>
      </c>
      <c r="O36" s="26">
        <f>IF(A36="","",IF(B36&lt;18,MAX(SUM($C$5:C36),N36),IF(A36&lt;=jfq,IF(B36&lt;41,MAX(SUM($C$5:C36)*1.6,N36),IF(B36&lt;61,MAX(SUM($C$5:C36)*1.4,N36),MAX(SUM($C$5:C36)*1.2,N36))),IF(B36&lt;41,MAX(SUM($C$5:C36)*1.6,N36,M36),IF(B36&lt;61,MAX(SUM($C$5:C36)*1.4,N36,M36),MAX(SUM($C$5:C36)*1.2,N36,M36))))))</f>
        <v>1084300</v>
      </c>
      <c r="P36" s="5">
        <f t="shared" si="6"/>
        <v>853800</v>
      </c>
      <c r="Q36" s="5">
        <f t="shared" si="7"/>
        <v>1938100</v>
      </c>
      <c r="R36" s="26">
        <f t="shared" si="8"/>
        <v>1084300</v>
      </c>
      <c r="S36" s="26">
        <f>IF(A36="","",SUM($C$5:C36)*R36/N36)</f>
        <v>500000</v>
      </c>
      <c r="T36" s="5">
        <f t="shared" si="9"/>
        <v>1067284.2994193931</v>
      </c>
      <c r="U36" s="5">
        <f t="shared" si="10"/>
        <v>1084300</v>
      </c>
      <c r="V36" s="5">
        <f t="shared" si="11"/>
        <v>853800</v>
      </c>
      <c r="W36" s="5">
        <f t="shared" si="12"/>
        <v>1938100</v>
      </c>
      <c r="X36" s="26">
        <f>IF(A36=1,"",IF(A36="","",IF(N35&gt;=SUM($C$4:C35),N36-N35,"")))</f>
        <v>31500</v>
      </c>
      <c r="Y36" s="1">
        <f t="shared" si="13"/>
        <v>0</v>
      </c>
    </row>
    <row r="37" spans="1:25">
      <c r="A37" s="4">
        <f t="shared" si="16"/>
        <v>33</v>
      </c>
      <c r="B37" s="4">
        <f t="shared" si="17"/>
        <v>73</v>
      </c>
      <c r="C37" s="4"/>
      <c r="D37" s="4"/>
      <c r="E37" s="48">
        <f t="shared" si="2"/>
        <v>1099302.8284019749</v>
      </c>
      <c r="F37" s="48">
        <f t="shared" si="3"/>
        <v>1116700</v>
      </c>
      <c r="G37" s="48">
        <f t="shared" si="4"/>
        <v>853800</v>
      </c>
      <c r="H37" s="48">
        <f t="shared" si="5"/>
        <v>1970500</v>
      </c>
      <c r="I37" s="48">
        <f t="shared" si="14"/>
        <v>1116700</v>
      </c>
      <c r="J37" s="51">
        <f>IF(B37="","",IF(N36&lt;=SUM($C$5:C37),"",IF(A37&lt;=jfq,(N37/C37-1)/((A37+1)/2),(N37/SUM($C$5:C37)-1)/(A37-(jfq-1)/2))))</f>
        <v>3.9787096774193551E-2</v>
      </c>
      <c r="K37" s="51">
        <f>IF(X37="","",IF(A37&lt;=jfq,(X37-bf*10000)/SUM(C$5:$C37)/(C37/C36),X37/SUM(C$5:$C37)))</f>
        <v>6.4799999999999996E-2</v>
      </c>
      <c r="L37" s="51">
        <f>IF(B37="","",IF(N36&lt;=SUM($C$5:C37),"",IF(C37="",N37/N36-1,(N37/N36)/(C37/C36)-1)))</f>
        <v>2.988102923545144E-2</v>
      </c>
      <c r="M37" s="5">
        <f t="shared" si="15"/>
        <v>1099302.8284019749</v>
      </c>
      <c r="N37" s="5">
        <f t="shared" ref="N37:N68" si="18">IF(A37="","",bf*10*IF(xb="男",IF(jfq=3,VLOOKUP(nl,M3XJ,A37+1,FALSE),IF(jfq=5,VLOOKUP(nl,M5XJ,A37+1,FALSE),VLOOKUP(nl,M10XJ,A37+1,FALSE))),IF(jfq=3,VLOOKUP(nl,F3XJ,A37+1,FALSE),IF(jfq=5,VLOOKUP(nl,F5XJ,A37+1,FALSE),VLOOKUP(nl,F10XJ,A37+1,FALSE)))))</f>
        <v>1116700</v>
      </c>
      <c r="O37" s="26">
        <f>IF(A37="","",IF(B37&lt;18,MAX(SUM($C$5:C37),N37),IF(A37&lt;=jfq,IF(B37&lt;41,MAX(SUM($C$5:C37)*1.6,N37),IF(B37&lt;61,MAX(SUM($C$5:C37)*1.4,N37),MAX(SUM($C$5:C37)*1.2,N37))),IF(B37&lt;41,MAX(SUM($C$5:C37)*1.6,N37,M37),IF(B37&lt;61,MAX(SUM($C$5:C37)*1.4,N37,M37),MAX(SUM($C$5:C37)*1.2,N37,M37))))))</f>
        <v>1116700</v>
      </c>
      <c r="P37" s="5">
        <f t="shared" si="6"/>
        <v>853800</v>
      </c>
      <c r="Q37" s="5">
        <f t="shared" si="7"/>
        <v>1970500</v>
      </c>
      <c r="R37" s="26">
        <f t="shared" si="8"/>
        <v>1116700</v>
      </c>
      <c r="S37" s="26">
        <f>IF(A37="","",SUM($C$5:C37)*R37/N37)</f>
        <v>500000</v>
      </c>
      <c r="T37" s="5">
        <f t="shared" si="9"/>
        <v>1099302.8284019749</v>
      </c>
      <c r="U37" s="5">
        <f t="shared" si="10"/>
        <v>1116700</v>
      </c>
      <c r="V37" s="5">
        <f t="shared" si="11"/>
        <v>853800</v>
      </c>
      <c r="W37" s="5">
        <f t="shared" si="12"/>
        <v>1970500</v>
      </c>
      <c r="X37" s="26">
        <f>IF(A37=1,"",IF(A37="","",IF(N36&gt;=SUM($C$4:C36),N37-N36,"")))</f>
        <v>32400</v>
      </c>
      <c r="Y37" s="1">
        <f t="shared" si="13"/>
        <v>0</v>
      </c>
    </row>
    <row r="38" spans="1:25">
      <c r="A38" s="4">
        <f t="shared" si="16"/>
        <v>34</v>
      </c>
      <c r="B38" s="4">
        <f t="shared" si="17"/>
        <v>74</v>
      </c>
      <c r="C38" s="4"/>
      <c r="D38" s="4"/>
      <c r="E38" s="48">
        <f t="shared" si="2"/>
        <v>1132281.9132540342</v>
      </c>
      <c r="F38" s="48">
        <f t="shared" si="3"/>
        <v>1150100</v>
      </c>
      <c r="G38" s="48">
        <f t="shared" si="4"/>
        <v>853800</v>
      </c>
      <c r="H38" s="48">
        <f t="shared" si="5"/>
        <v>2003900</v>
      </c>
      <c r="I38" s="48">
        <f t="shared" si="14"/>
        <v>1150100</v>
      </c>
      <c r="J38" s="51">
        <f>IF(B38="","",IF(N37&lt;=SUM($C$5:C38),"",IF(A38&lt;=jfq,(N38/C38-1)/((A38+1)/2),(N38/SUM($C$5:C38)-1)/(A38-(jfq-1)/2))))</f>
        <v>4.0631249999999994E-2</v>
      </c>
      <c r="K38" s="51">
        <f>IF(X38="","",IF(A38&lt;=jfq,(X38-bf*10000)/SUM(C$5:$C38)/(C38/C37),X38/SUM(C$5:$C38)))</f>
        <v>6.6799999999999998E-2</v>
      </c>
      <c r="L38" s="51">
        <f>IF(B38="","",IF(N37&lt;=SUM($C$5:C38),"",IF(C38="",N38/N37-1,(N38/N37)/(C38/C37)-1)))</f>
        <v>2.9909554938658545E-2</v>
      </c>
      <c r="M38" s="5">
        <f t="shared" si="15"/>
        <v>1132281.9132540342</v>
      </c>
      <c r="N38" s="5">
        <f t="shared" si="18"/>
        <v>1150100</v>
      </c>
      <c r="O38" s="26">
        <f>IF(A38="","",IF(B38&lt;18,MAX(SUM($C$5:C38),N38),IF(A38&lt;=jfq,IF(B38&lt;41,MAX(SUM($C$5:C38)*1.6,N38),IF(B38&lt;61,MAX(SUM($C$5:C38)*1.4,N38),MAX(SUM($C$5:C38)*1.2,N38))),IF(B38&lt;41,MAX(SUM($C$5:C38)*1.6,N38,M38),IF(B38&lt;61,MAX(SUM($C$5:C38)*1.4,N38,M38),MAX(SUM($C$5:C38)*1.2,N38,M38))))))</f>
        <v>1150100</v>
      </c>
      <c r="P38" s="5">
        <f t="shared" si="6"/>
        <v>853800</v>
      </c>
      <c r="Q38" s="5">
        <f t="shared" si="7"/>
        <v>2003900</v>
      </c>
      <c r="R38" s="26">
        <f t="shared" si="8"/>
        <v>1150100</v>
      </c>
      <c r="S38" s="26">
        <f>IF(A38="","",SUM($C$5:C38)*R38/N38)</f>
        <v>500000</v>
      </c>
      <c r="T38" s="5">
        <f t="shared" si="9"/>
        <v>1132281.9132540342</v>
      </c>
      <c r="U38" s="5">
        <f t="shared" si="10"/>
        <v>1150100</v>
      </c>
      <c r="V38" s="5">
        <f t="shared" si="11"/>
        <v>853800</v>
      </c>
      <c r="W38" s="5">
        <f t="shared" si="12"/>
        <v>2003900</v>
      </c>
      <c r="X38" s="26">
        <f>IF(A38=1,"",IF(A38="","",IF(N37&gt;=SUM($C$4:C37),N38-N37,"")))</f>
        <v>33400</v>
      </c>
      <c r="Y38" s="1">
        <f t="shared" si="13"/>
        <v>0</v>
      </c>
    </row>
    <row r="39" spans="1:25">
      <c r="A39" s="4">
        <f t="shared" si="16"/>
        <v>35</v>
      </c>
      <c r="B39" s="4">
        <f t="shared" si="17"/>
        <v>75</v>
      </c>
      <c r="C39" s="4"/>
      <c r="D39" s="4"/>
      <c r="E39" s="48">
        <f t="shared" si="2"/>
        <v>1166250.3706516554</v>
      </c>
      <c r="F39" s="48">
        <f t="shared" si="3"/>
        <v>1184500</v>
      </c>
      <c r="G39" s="48">
        <f t="shared" si="4"/>
        <v>853800</v>
      </c>
      <c r="H39" s="48">
        <f t="shared" si="5"/>
        <v>2038300</v>
      </c>
      <c r="I39" s="48">
        <f t="shared" si="14"/>
        <v>1184500</v>
      </c>
      <c r="J39" s="51">
        <f>IF(B39="","",IF(N38&lt;=SUM($C$5:C39),"",IF(A39&lt;=jfq,(N39/C39-1)/((A39+1)/2),(N39/SUM($C$5:C39)-1)/(A39-(jfq-1)/2))))</f>
        <v>4.1484848484848492E-2</v>
      </c>
      <c r="K39" s="51">
        <f>IF(X39="","",IF(A39&lt;=jfq,(X39-bf*10000)/SUM(C$5:$C39)/(C39/C38),X39/SUM(C$5:$C39)))</f>
        <v>6.88E-2</v>
      </c>
      <c r="L39" s="51">
        <f>IF(B39="","",IF(N38&lt;=SUM($C$5:C39),"",IF(C39="",N39/N38-1,(N39/N38)/(C39/C38)-1)))</f>
        <v>2.9910442570211249E-2</v>
      </c>
      <c r="M39" s="5">
        <f t="shared" si="15"/>
        <v>1166250.3706516554</v>
      </c>
      <c r="N39" s="5">
        <f t="shared" si="18"/>
        <v>1184500</v>
      </c>
      <c r="O39" s="26">
        <f>IF(A39="","",IF(B39&lt;18,MAX(SUM($C$5:C39),N39),IF(A39&lt;=jfq,IF(B39&lt;41,MAX(SUM($C$5:C39)*1.6,N39),IF(B39&lt;61,MAX(SUM($C$5:C39)*1.4,N39),MAX(SUM($C$5:C39)*1.2,N39))),IF(B39&lt;41,MAX(SUM($C$5:C39)*1.6,N39,M39),IF(B39&lt;61,MAX(SUM($C$5:C39)*1.4,N39,M39),MAX(SUM($C$5:C39)*1.2,N39,M39))))))</f>
        <v>1184500</v>
      </c>
      <c r="P39" s="5">
        <f t="shared" si="6"/>
        <v>853800</v>
      </c>
      <c r="Q39" s="5">
        <f t="shared" si="7"/>
        <v>2038300</v>
      </c>
      <c r="R39" s="26">
        <f t="shared" si="8"/>
        <v>1184500</v>
      </c>
      <c r="S39" s="26">
        <f>IF(A39="","",SUM($C$5:C39)*R39/N39)</f>
        <v>500000</v>
      </c>
      <c r="T39" s="5">
        <f t="shared" si="9"/>
        <v>1166250.3706516554</v>
      </c>
      <c r="U39" s="5">
        <f t="shared" si="10"/>
        <v>1184500</v>
      </c>
      <c r="V39" s="5">
        <f t="shared" si="11"/>
        <v>853800</v>
      </c>
      <c r="W39" s="5">
        <f t="shared" si="12"/>
        <v>2038300</v>
      </c>
      <c r="X39" s="26">
        <f>IF(A39=1,"",IF(A39="","",IF(N38&gt;=SUM($C$4:C38),N39-N38,"")))</f>
        <v>34400</v>
      </c>
      <c r="Y39" s="1">
        <f t="shared" si="13"/>
        <v>0</v>
      </c>
    </row>
    <row r="40" spans="1:25">
      <c r="A40" s="4">
        <f t="shared" si="16"/>
        <v>36</v>
      </c>
      <c r="B40" s="4">
        <f t="shared" si="17"/>
        <v>76</v>
      </c>
      <c r="C40" s="4"/>
      <c r="D40" s="4"/>
      <c r="E40" s="48">
        <f t="shared" si="2"/>
        <v>1201237.881771205</v>
      </c>
      <c r="F40" s="48">
        <f t="shared" si="3"/>
        <v>1220100</v>
      </c>
      <c r="G40" s="48">
        <f t="shared" si="4"/>
        <v>0</v>
      </c>
      <c r="H40" s="48">
        <f t="shared" si="5"/>
        <v>1220100</v>
      </c>
      <c r="I40" s="48">
        <f t="shared" si="14"/>
        <v>1220100</v>
      </c>
      <c r="J40" s="51">
        <f>IF(B40="","",IF(N39&lt;=SUM($C$5:C40),"",IF(A40&lt;=jfq,(N40/C40-1)/((A40+1)/2),(N40/SUM($C$5:C40)-1)/(A40-(jfq-1)/2))))</f>
        <v>4.2358823529411761E-2</v>
      </c>
      <c r="K40" s="51">
        <f>IF(X40="","",IF(A40&lt;=jfq,(X40-bf*10000)/SUM(C$5:$C40)/(C40/C39),X40/SUM(C$5:$C40)))</f>
        <v>7.1199999999999999E-2</v>
      </c>
      <c r="L40" s="51">
        <f>IF(B40="","",IF(N39&lt;=SUM($C$5:C40),"",IF(C40="",N40/N39-1,(N40/N39)/(C40/C39)-1)))</f>
        <v>3.0054875474883946E-2</v>
      </c>
      <c r="M40" s="5">
        <f t="shared" si="15"/>
        <v>1201237.881771205</v>
      </c>
      <c r="N40" s="5">
        <f t="shared" si="18"/>
        <v>1220100</v>
      </c>
      <c r="O40" s="26">
        <f>IF(A40="","",IF(B40&lt;18,MAX(SUM($C$5:C40),N40),IF(A40&lt;=jfq,IF(B40&lt;41,MAX(SUM($C$5:C40)*1.6,N40),IF(B40&lt;61,MAX(SUM($C$5:C40)*1.4,N40),MAX(SUM($C$5:C40)*1.2,N40))),IF(B40&lt;41,MAX(SUM($C$5:C40)*1.6,N40,M40),IF(B40&lt;61,MAX(SUM($C$5:C40)*1.4,N40,M40),MAX(SUM($C$5:C40)*1.2,N40,M40))))))</f>
        <v>1220100</v>
      </c>
      <c r="P40" s="5">
        <f t="shared" si="6"/>
        <v>0</v>
      </c>
      <c r="Q40" s="5">
        <f t="shared" si="7"/>
        <v>1220100</v>
      </c>
      <c r="R40" s="26">
        <f t="shared" si="8"/>
        <v>1220100</v>
      </c>
      <c r="S40" s="26">
        <f>IF(A40="","",SUM($C$5:C40)*R40/N40)</f>
        <v>500000</v>
      </c>
      <c r="T40" s="5">
        <f t="shared" si="9"/>
        <v>1201237.881771205</v>
      </c>
      <c r="U40" s="5">
        <f t="shared" si="10"/>
        <v>1220100</v>
      </c>
      <c r="V40" s="5">
        <f t="shared" si="11"/>
        <v>0</v>
      </c>
      <c r="W40" s="5">
        <f t="shared" si="12"/>
        <v>1220100</v>
      </c>
      <c r="X40" s="26">
        <f>IF(A40=1,"",IF(A40="","",IF(N39&gt;=SUM($C$4:C39),N40-N39,"")))</f>
        <v>35600</v>
      </c>
      <c r="Y40" s="1">
        <f t="shared" si="13"/>
        <v>0</v>
      </c>
    </row>
    <row r="41" spans="1:25">
      <c r="A41" s="4">
        <f t="shared" si="16"/>
        <v>37</v>
      </c>
      <c r="B41" s="4">
        <f t="shared" si="17"/>
        <v>77</v>
      </c>
      <c r="C41" s="4"/>
      <c r="D41" s="4"/>
      <c r="E41" s="48">
        <f t="shared" si="2"/>
        <v>1237275.0182243411</v>
      </c>
      <c r="F41" s="48">
        <f t="shared" si="3"/>
        <v>1256700</v>
      </c>
      <c r="G41" s="48">
        <f t="shared" si="4"/>
        <v>0</v>
      </c>
      <c r="H41" s="48">
        <f t="shared" si="5"/>
        <v>1256700</v>
      </c>
      <c r="I41" s="48">
        <f t="shared" si="14"/>
        <v>1256700</v>
      </c>
      <c r="J41" s="51">
        <f>IF(B41="","",IF(N40&lt;=SUM($C$5:C41),"",IF(A41&lt;=jfq,(N41/C41-1)/((A41+1)/2),(N41/SUM($C$5:C41)-1)/(A41-(jfq-1)/2))))</f>
        <v>4.3239999999999994E-2</v>
      </c>
      <c r="K41" s="51">
        <f>IF(X41="","",IF(A41&lt;=jfq,(X41-bf*10000)/SUM(C$5:$C41)/(C41/C40),X41/SUM(C$5:$C41)))</f>
        <v>7.3200000000000001E-2</v>
      </c>
      <c r="L41" s="51">
        <f>IF(B41="","",IF(N40&lt;=SUM($C$5:C41),"",IF(C41="",N41/N40-1,(N41/N40)/(C41/C40)-1)))</f>
        <v>2.9997541185148746E-2</v>
      </c>
      <c r="M41" s="5">
        <f t="shared" si="15"/>
        <v>1237275.0182243411</v>
      </c>
      <c r="N41" s="5">
        <f t="shared" si="18"/>
        <v>1256700</v>
      </c>
      <c r="O41" s="26">
        <f>IF(A41="","",IF(B41&lt;18,MAX(SUM($C$5:C41),N41),IF(A41&lt;=jfq,IF(B41&lt;41,MAX(SUM($C$5:C41)*1.6,N41),IF(B41&lt;61,MAX(SUM($C$5:C41)*1.4,N41),MAX(SUM($C$5:C41)*1.2,N41))),IF(B41&lt;41,MAX(SUM($C$5:C41)*1.6,N41,M41),IF(B41&lt;61,MAX(SUM($C$5:C41)*1.4,N41,M41),MAX(SUM($C$5:C41)*1.2,N41,M41))))))</f>
        <v>1256700</v>
      </c>
      <c r="P41" s="5">
        <f t="shared" si="6"/>
        <v>0</v>
      </c>
      <c r="Q41" s="5">
        <f t="shared" si="7"/>
        <v>1256700</v>
      </c>
      <c r="R41" s="26">
        <f t="shared" si="8"/>
        <v>1256700</v>
      </c>
      <c r="S41" s="26">
        <f>IF(A41="","",SUM($C$5:C41)*R41/N41)</f>
        <v>500000</v>
      </c>
      <c r="T41" s="5">
        <f t="shared" si="9"/>
        <v>1237275.0182243411</v>
      </c>
      <c r="U41" s="5">
        <f t="shared" si="10"/>
        <v>1256700</v>
      </c>
      <c r="V41" s="5">
        <f t="shared" si="11"/>
        <v>0</v>
      </c>
      <c r="W41" s="5">
        <f t="shared" si="12"/>
        <v>1256700</v>
      </c>
      <c r="X41" s="26">
        <f>IF(A41=1,"",IF(A41="","",IF(N40&gt;=SUM($C$4:C40),N41-N40,"")))</f>
        <v>36600</v>
      </c>
      <c r="Y41" s="1">
        <f t="shared" si="13"/>
        <v>0</v>
      </c>
    </row>
    <row r="42" spans="1:25">
      <c r="A42" s="4">
        <f t="shared" si="16"/>
        <v>38</v>
      </c>
      <c r="B42" s="4">
        <f t="shared" si="17"/>
        <v>78</v>
      </c>
      <c r="C42" s="4"/>
      <c r="D42" s="4"/>
      <c r="E42" s="48">
        <f t="shared" si="2"/>
        <v>1274393.2687710715</v>
      </c>
      <c r="F42" s="48">
        <f t="shared" si="3"/>
        <v>1294400</v>
      </c>
      <c r="G42" s="48">
        <f t="shared" si="4"/>
        <v>0</v>
      </c>
      <c r="H42" s="48">
        <f t="shared" si="5"/>
        <v>1294400</v>
      </c>
      <c r="I42" s="48">
        <f t="shared" si="14"/>
        <v>1294400</v>
      </c>
      <c r="J42" s="51">
        <f>IF(B42="","",IF(N41&lt;=SUM($C$5:C42),"",IF(A42&lt;=jfq,(N42/C42-1)/((A42+1)/2),(N42/SUM($C$5:C42)-1)/(A42-(jfq-1)/2))))</f>
        <v>4.413333333333333E-2</v>
      </c>
      <c r="K42" s="51">
        <f>IF(X42="","",IF(A42&lt;=jfq,(X42-bf*10000)/SUM(C$5:$C42)/(C42/C41),X42/SUM(C$5:$C42)))</f>
        <v>7.5399999999999995E-2</v>
      </c>
      <c r="L42" s="51">
        <f>IF(B42="","",IF(N41&lt;=SUM($C$5:C42),"",IF(C42="",N42/N41-1,(N42/N41)/(C42/C41)-1)))</f>
        <v>2.9999204265138912E-2</v>
      </c>
      <c r="M42" s="5">
        <f t="shared" si="15"/>
        <v>1274393.2687710715</v>
      </c>
      <c r="N42" s="5">
        <f t="shared" si="18"/>
        <v>1294400</v>
      </c>
      <c r="O42" s="26">
        <f>IF(A42="","",IF(B42&lt;18,MAX(SUM($C$5:C42),N42),IF(A42&lt;=jfq,IF(B42&lt;41,MAX(SUM($C$5:C42)*1.6,N42),IF(B42&lt;61,MAX(SUM($C$5:C42)*1.4,N42),MAX(SUM($C$5:C42)*1.2,N42))),IF(B42&lt;41,MAX(SUM($C$5:C42)*1.6,N42,M42),IF(B42&lt;61,MAX(SUM($C$5:C42)*1.4,N42,M42),MAX(SUM($C$5:C42)*1.2,N42,M42))))))</f>
        <v>1294400</v>
      </c>
      <c r="P42" s="5">
        <f t="shared" si="6"/>
        <v>0</v>
      </c>
      <c r="Q42" s="5">
        <f t="shared" si="7"/>
        <v>1294400</v>
      </c>
      <c r="R42" s="26">
        <f t="shared" si="8"/>
        <v>1294400</v>
      </c>
      <c r="S42" s="26">
        <f>IF(A42="","",SUM($C$5:C42)*R42/N42)</f>
        <v>500000</v>
      </c>
      <c r="T42" s="5">
        <f t="shared" si="9"/>
        <v>1274393.2687710715</v>
      </c>
      <c r="U42" s="5">
        <f t="shared" si="10"/>
        <v>1294400</v>
      </c>
      <c r="V42" s="5">
        <f t="shared" si="11"/>
        <v>0</v>
      </c>
      <c r="W42" s="5">
        <f t="shared" si="12"/>
        <v>1294400</v>
      </c>
      <c r="X42" s="26">
        <f>IF(A42=1,"",IF(A42="","",IF(N41&gt;=SUM($C$4:C41),N42-N41,"")))</f>
        <v>37700</v>
      </c>
      <c r="Y42" s="1">
        <f t="shared" si="13"/>
        <v>0</v>
      </c>
    </row>
    <row r="43" spans="1:25">
      <c r="A43" s="4">
        <f t="shared" si="16"/>
        <v>39</v>
      </c>
      <c r="B43" s="4">
        <f t="shared" si="17"/>
        <v>79</v>
      </c>
      <c r="C43" s="4"/>
      <c r="D43" s="4"/>
      <c r="E43" s="48">
        <f t="shared" si="2"/>
        <v>1312625.0668342037</v>
      </c>
      <c r="F43" s="48">
        <f t="shared" si="3"/>
        <v>1333200</v>
      </c>
      <c r="G43" s="48">
        <f t="shared" si="4"/>
        <v>0</v>
      </c>
      <c r="H43" s="48">
        <f t="shared" si="5"/>
        <v>1333200</v>
      </c>
      <c r="I43" s="48">
        <f t="shared" si="14"/>
        <v>1333200</v>
      </c>
      <c r="J43" s="51">
        <f>IF(B43="","",IF(N42&lt;=SUM($C$5:C43),"",IF(A43&lt;=jfq,(N43/C43-1)/((A43+1)/2),(N43/SUM($C$5:C43)-1)/(A43-(jfq-1)/2))))</f>
        <v>4.5037837837837838E-2</v>
      </c>
      <c r="K43" s="51">
        <f>IF(X43="","",IF(A43&lt;=jfq,(X43-bf*10000)/SUM(C$5:$C43)/(C43/C42),X43/SUM(C$5:$C43)))</f>
        <v>7.7600000000000002E-2</v>
      </c>
      <c r="L43" s="51">
        <f>IF(B43="","",IF(N42&lt;=SUM($C$5:C43),"",IF(C43="",N43/N42-1,(N43/N42)/(C43/C42)-1)))</f>
        <v>2.9975278121137316E-2</v>
      </c>
      <c r="M43" s="5">
        <f t="shared" si="15"/>
        <v>1312625.0668342037</v>
      </c>
      <c r="N43" s="5">
        <f t="shared" si="18"/>
        <v>1333200</v>
      </c>
      <c r="O43" s="26">
        <f>IF(A43="","",IF(B43&lt;18,MAX(SUM($C$5:C43),N43),IF(A43&lt;=jfq,IF(B43&lt;41,MAX(SUM($C$5:C43)*1.6,N43),IF(B43&lt;61,MAX(SUM($C$5:C43)*1.4,N43),MAX(SUM($C$5:C43)*1.2,N43))),IF(B43&lt;41,MAX(SUM($C$5:C43)*1.6,N43,M43),IF(B43&lt;61,MAX(SUM($C$5:C43)*1.4,N43,M43),MAX(SUM($C$5:C43)*1.2,N43,M43))))))</f>
        <v>1333200</v>
      </c>
      <c r="P43" s="5">
        <f t="shared" si="6"/>
        <v>0</v>
      </c>
      <c r="Q43" s="5">
        <f t="shared" si="7"/>
        <v>1333200</v>
      </c>
      <c r="R43" s="26">
        <f t="shared" si="8"/>
        <v>1333200</v>
      </c>
      <c r="S43" s="26">
        <f>IF(A43="","",SUM($C$5:C43)*R43/N43)</f>
        <v>500000</v>
      </c>
      <c r="T43" s="5">
        <f t="shared" si="9"/>
        <v>1312625.0668342037</v>
      </c>
      <c r="U43" s="5">
        <f t="shared" si="10"/>
        <v>1333200</v>
      </c>
      <c r="V43" s="5">
        <f t="shared" si="11"/>
        <v>0</v>
      </c>
      <c r="W43" s="5">
        <f t="shared" si="12"/>
        <v>1333200</v>
      </c>
      <c r="X43" s="26">
        <f>IF(A43=1,"",IF(A43="","",IF(N42&gt;=SUM($C$4:C42),N43-N42,"")))</f>
        <v>38800</v>
      </c>
      <c r="Y43" s="1">
        <f t="shared" si="13"/>
        <v>0</v>
      </c>
    </row>
    <row r="44" spans="1:25">
      <c r="A44" s="4">
        <f t="shared" si="16"/>
        <v>40</v>
      </c>
      <c r="B44" s="4">
        <f t="shared" si="17"/>
        <v>80</v>
      </c>
      <c r="C44" s="4"/>
      <c r="D44" s="4"/>
      <c r="E44" s="48">
        <f t="shared" si="2"/>
        <v>1352003.8188392299</v>
      </c>
      <c r="F44" s="48">
        <f t="shared" si="3"/>
        <v>1373200</v>
      </c>
      <c r="G44" s="48">
        <f t="shared" si="4"/>
        <v>0</v>
      </c>
      <c r="H44" s="48">
        <f t="shared" si="5"/>
        <v>1373200</v>
      </c>
      <c r="I44" s="48">
        <f t="shared" si="14"/>
        <v>1373200</v>
      </c>
      <c r="J44" s="51">
        <f>IF(B44="","",IF(N43&lt;=SUM($C$5:C44),"",IF(A44&lt;=jfq,(N44/C44-1)/((A44+1)/2),(N44/SUM($C$5:C44)-1)/(A44-(jfq-1)/2))))</f>
        <v>4.5957894736842107E-2</v>
      </c>
      <c r="K44" s="51">
        <f>IF(X44="","",IF(A44&lt;=jfq,(X44-bf*10000)/SUM(C$5:$C44)/(C44/C43),X44/SUM(C$5:$C44)))</f>
        <v>0.08</v>
      </c>
      <c r="L44" s="51">
        <f>IF(B44="","",IF(N43&lt;=SUM($C$5:C44),"",IF(C44="",N44/N43-1,(N44/N43)/(C44/C43)-1)))</f>
        <v>3.0003000300030003E-2</v>
      </c>
      <c r="M44" s="5">
        <f t="shared" si="15"/>
        <v>1352003.8188392299</v>
      </c>
      <c r="N44" s="5">
        <f t="shared" si="18"/>
        <v>1373200</v>
      </c>
      <c r="O44" s="26">
        <f>IF(A44="","",IF(B44&lt;18,MAX(SUM($C$5:C44),N44),IF(A44&lt;=jfq,IF(B44&lt;41,MAX(SUM($C$5:C44)*1.6,N44),IF(B44&lt;61,MAX(SUM($C$5:C44)*1.4,N44),MAX(SUM($C$5:C44)*1.2,N44))),IF(B44&lt;41,MAX(SUM($C$5:C44)*1.6,N44,M44),IF(B44&lt;61,MAX(SUM($C$5:C44)*1.4,N44,M44),MAX(SUM($C$5:C44)*1.2,N44,M44))))))</f>
        <v>1373200</v>
      </c>
      <c r="P44" s="5">
        <f t="shared" si="6"/>
        <v>0</v>
      </c>
      <c r="Q44" s="5">
        <f t="shared" si="7"/>
        <v>1373200</v>
      </c>
      <c r="R44" s="26">
        <f t="shared" si="8"/>
        <v>1373200</v>
      </c>
      <c r="S44" s="26">
        <f>IF(A44="","",SUM($C$5:C44)*R44/N44)</f>
        <v>500000</v>
      </c>
      <c r="T44" s="5">
        <f t="shared" si="9"/>
        <v>1352003.8188392299</v>
      </c>
      <c r="U44" s="5">
        <f t="shared" si="10"/>
        <v>1373200</v>
      </c>
      <c r="V44" s="5">
        <f t="shared" si="11"/>
        <v>0</v>
      </c>
      <c r="W44" s="5">
        <f t="shared" si="12"/>
        <v>1373200</v>
      </c>
      <c r="X44" s="26">
        <f>IF(A44=1,"",IF(A44="","",IF(N43&gt;=SUM($C$4:C43),N44-N43,"")))</f>
        <v>40000</v>
      </c>
      <c r="Y44" s="1">
        <f t="shared" si="13"/>
        <v>0</v>
      </c>
    </row>
    <row r="45" spans="1:25">
      <c r="A45" s="4">
        <f t="shared" si="16"/>
        <v>41</v>
      </c>
      <c r="B45" s="4">
        <f t="shared" si="17"/>
        <v>81</v>
      </c>
      <c r="C45" s="4"/>
      <c r="D45" s="4"/>
      <c r="E45" s="48">
        <f t="shared" si="2"/>
        <v>1392563.9334044068</v>
      </c>
      <c r="F45" s="48">
        <f t="shared" si="3"/>
        <v>1414400</v>
      </c>
      <c r="G45" s="48">
        <f t="shared" si="4"/>
        <v>0</v>
      </c>
      <c r="H45" s="48">
        <f t="shared" si="5"/>
        <v>1414400</v>
      </c>
      <c r="I45" s="48">
        <f t="shared" si="14"/>
        <v>1414400</v>
      </c>
      <c r="J45" s="51">
        <f>IF(B45="","",IF(N44&lt;=SUM($C$5:C45),"",IF(A45&lt;=jfq,(N45/C45-1)/((A45+1)/2),(N45/SUM($C$5:C45)-1)/(A45-(jfq-1)/2))))</f>
        <v>4.6892307692307698E-2</v>
      </c>
      <c r="K45" s="51">
        <f>IF(X45="","",IF(A45&lt;=jfq,(X45-bf*10000)/SUM(C$5:$C45)/(C45/C44),X45/SUM(C$5:$C45)))</f>
        <v>8.2400000000000001E-2</v>
      </c>
      <c r="L45" s="51">
        <f>IF(B45="","",IF(N44&lt;=SUM($C$5:C45),"",IF(C45="",N45/N44-1,(N45/N44)/(C45/C44)-1)))</f>
        <v>3.0002912904165457E-2</v>
      </c>
      <c r="M45" s="5">
        <f t="shared" si="15"/>
        <v>1392563.9334044068</v>
      </c>
      <c r="N45" s="5">
        <f t="shared" si="18"/>
        <v>1414400</v>
      </c>
      <c r="O45" s="26">
        <f>IF(A45="","",IF(B45&lt;18,MAX(SUM($C$5:C45),N45),IF(A45&lt;=jfq,IF(B45&lt;41,MAX(SUM($C$5:C45)*1.6,N45),IF(B45&lt;61,MAX(SUM($C$5:C45)*1.4,N45),MAX(SUM($C$5:C45)*1.2,N45))),IF(B45&lt;41,MAX(SUM($C$5:C45)*1.6,N45,M45),IF(B45&lt;61,MAX(SUM($C$5:C45)*1.4,N45,M45),MAX(SUM($C$5:C45)*1.2,N45,M45))))))</f>
        <v>1414400</v>
      </c>
      <c r="P45" s="5">
        <f t="shared" si="6"/>
        <v>0</v>
      </c>
      <c r="Q45" s="5">
        <f t="shared" si="7"/>
        <v>1414400</v>
      </c>
      <c r="R45" s="26">
        <f t="shared" si="8"/>
        <v>1414400</v>
      </c>
      <c r="S45" s="26">
        <f>IF(A45="","",SUM($C$5:C45)*R45/N45)</f>
        <v>500000</v>
      </c>
      <c r="T45" s="5">
        <f t="shared" si="9"/>
        <v>1392563.9334044068</v>
      </c>
      <c r="U45" s="5">
        <f t="shared" si="10"/>
        <v>1414400</v>
      </c>
      <c r="V45" s="5">
        <f t="shared" si="11"/>
        <v>0</v>
      </c>
      <c r="W45" s="5">
        <f t="shared" si="12"/>
        <v>1414400</v>
      </c>
      <c r="X45" s="26">
        <f>IF(A45=1,"",IF(A45="","",IF(N44&gt;=SUM($C$4:C44),N45-N44,"")))</f>
        <v>41200</v>
      </c>
      <c r="Y45" s="1">
        <f t="shared" si="13"/>
        <v>0</v>
      </c>
    </row>
    <row r="46" spans="1:25">
      <c r="A46" s="4">
        <f t="shared" si="16"/>
        <v>42</v>
      </c>
      <c r="B46" s="4">
        <f t="shared" si="17"/>
        <v>82</v>
      </c>
      <c r="C46" s="4"/>
      <c r="D46" s="4"/>
      <c r="E46" s="48">
        <f t="shared" si="2"/>
        <v>1434340.8514065391</v>
      </c>
      <c r="F46" s="48">
        <f t="shared" si="3"/>
        <v>1456800</v>
      </c>
      <c r="G46" s="48">
        <f t="shared" si="4"/>
        <v>0</v>
      </c>
      <c r="H46" s="48">
        <f t="shared" si="5"/>
        <v>1456800</v>
      </c>
      <c r="I46" s="48">
        <f t="shared" si="14"/>
        <v>1456800</v>
      </c>
      <c r="J46" s="51">
        <f>IF(B46="","",IF(N45&lt;=SUM($C$5:C46),"",IF(A46&lt;=jfq,(N46/C46-1)/((A46+1)/2),(N46/SUM($C$5:C46)-1)/(A46-(jfq-1)/2))))</f>
        <v>4.7840000000000008E-2</v>
      </c>
      <c r="K46" s="51">
        <f>IF(X46="","",IF(A46&lt;=jfq,(X46-bf*10000)/SUM(C$5:$C46)/(C46/C45),X46/SUM(C$5:$C46)))</f>
        <v>8.48E-2</v>
      </c>
      <c r="L46" s="51">
        <f>IF(B46="","",IF(N45&lt;=SUM($C$5:C46),"",IF(C46="",N46/N45-1,(N46/N45)/(C46/C45)-1)))</f>
        <v>2.9977375565610753E-2</v>
      </c>
      <c r="M46" s="5">
        <f t="shared" si="15"/>
        <v>1434340.8514065391</v>
      </c>
      <c r="N46" s="5">
        <f t="shared" si="18"/>
        <v>1456800</v>
      </c>
      <c r="O46" s="26">
        <f>IF(A46="","",IF(B46&lt;18,MAX(SUM($C$5:C46),N46),IF(A46&lt;=jfq,IF(B46&lt;41,MAX(SUM($C$5:C46)*1.6,N46),IF(B46&lt;61,MAX(SUM($C$5:C46)*1.4,N46),MAX(SUM($C$5:C46)*1.2,N46))),IF(B46&lt;41,MAX(SUM($C$5:C46)*1.6,N46,M46),IF(B46&lt;61,MAX(SUM($C$5:C46)*1.4,N46,M46),MAX(SUM($C$5:C46)*1.2,N46,M46))))))</f>
        <v>1456800</v>
      </c>
      <c r="P46" s="5">
        <f t="shared" si="6"/>
        <v>0</v>
      </c>
      <c r="Q46" s="5">
        <f t="shared" si="7"/>
        <v>1456800</v>
      </c>
      <c r="R46" s="26">
        <f t="shared" si="8"/>
        <v>1456800</v>
      </c>
      <c r="S46" s="26">
        <f>IF(A46="","",SUM($C$5:C46)*R46/N46)</f>
        <v>500000</v>
      </c>
      <c r="T46" s="5">
        <f t="shared" si="9"/>
        <v>1434340.8514065391</v>
      </c>
      <c r="U46" s="5">
        <f t="shared" si="10"/>
        <v>1456800</v>
      </c>
      <c r="V46" s="5">
        <f t="shared" si="11"/>
        <v>0</v>
      </c>
      <c r="W46" s="5">
        <f t="shared" si="12"/>
        <v>1456800</v>
      </c>
      <c r="X46" s="26">
        <f>IF(A46=1,"",IF(A46="","",IF(N45&gt;=SUM($C$4:C45),N46-N45,"")))</f>
        <v>42400</v>
      </c>
      <c r="Y46" s="1">
        <f t="shared" si="13"/>
        <v>0</v>
      </c>
    </row>
    <row r="47" spans="1:25">
      <c r="A47" s="4">
        <f t="shared" si="16"/>
        <v>43</v>
      </c>
      <c r="B47" s="4">
        <f t="shared" si="17"/>
        <v>83</v>
      </c>
      <c r="C47" s="4"/>
      <c r="D47" s="4"/>
      <c r="E47" s="48">
        <f t="shared" si="2"/>
        <v>1477371.0769487354</v>
      </c>
      <c r="F47" s="48">
        <f t="shared" si="3"/>
        <v>1500500</v>
      </c>
      <c r="G47" s="48">
        <f t="shared" si="4"/>
        <v>0</v>
      </c>
      <c r="H47" s="48">
        <f t="shared" si="5"/>
        <v>1500500</v>
      </c>
      <c r="I47" s="48">
        <f t="shared" si="14"/>
        <v>1500500</v>
      </c>
      <c r="J47" s="51">
        <f>IF(B47="","",IF(N46&lt;=SUM($C$5:C47),"",IF(A47&lt;=jfq,(N47/C47-1)/((A47+1)/2),(N47/SUM($C$5:C47)-1)/(A47-(jfq-1)/2))))</f>
        <v>4.8804878048780483E-2</v>
      </c>
      <c r="K47" s="51">
        <f>IF(X47="","",IF(A47&lt;=jfq,(X47-bf*10000)/SUM(C$5:$C47)/(C47/C46),X47/SUM(C$5:$C47)))</f>
        <v>8.7400000000000005E-2</v>
      </c>
      <c r="L47" s="51">
        <f>IF(B47="","",IF(N46&lt;=SUM($C$5:C47),"",IF(C47="",N47/N46-1,(N47/N46)/(C47/C46)-1)))</f>
        <v>2.9997254255903272E-2</v>
      </c>
      <c r="M47" s="5">
        <f t="shared" si="15"/>
        <v>1477371.0769487354</v>
      </c>
      <c r="N47" s="5">
        <f t="shared" si="18"/>
        <v>1500500</v>
      </c>
      <c r="O47" s="26">
        <f>IF(A47="","",IF(B47&lt;18,MAX(SUM($C$5:C47),N47),IF(A47&lt;=jfq,IF(B47&lt;41,MAX(SUM($C$5:C47)*1.6,N47),IF(B47&lt;61,MAX(SUM($C$5:C47)*1.4,N47),MAX(SUM($C$5:C47)*1.2,N47))),IF(B47&lt;41,MAX(SUM($C$5:C47)*1.6,N47,M47),IF(B47&lt;61,MAX(SUM($C$5:C47)*1.4,N47,M47),MAX(SUM($C$5:C47)*1.2,N47,M47))))))</f>
        <v>1500500</v>
      </c>
      <c r="P47" s="5">
        <f t="shared" si="6"/>
        <v>0</v>
      </c>
      <c r="Q47" s="5">
        <f t="shared" si="7"/>
        <v>1500500</v>
      </c>
      <c r="R47" s="26">
        <f t="shared" si="8"/>
        <v>1500500</v>
      </c>
      <c r="S47" s="26">
        <f>IF(A47="","",SUM($C$5:C47)*R47/N47)</f>
        <v>500000</v>
      </c>
      <c r="T47" s="5">
        <f t="shared" si="9"/>
        <v>1477371.0769487354</v>
      </c>
      <c r="U47" s="5">
        <f t="shared" si="10"/>
        <v>1500500</v>
      </c>
      <c r="V47" s="5">
        <f t="shared" si="11"/>
        <v>0</v>
      </c>
      <c r="W47" s="5">
        <f t="shared" si="12"/>
        <v>1500500</v>
      </c>
      <c r="X47" s="26">
        <f>IF(A47=1,"",IF(A47="","",IF(N46&gt;=SUM($C$4:C46),N47-N46,"")))</f>
        <v>43700</v>
      </c>
      <c r="Y47" s="1">
        <f t="shared" si="13"/>
        <v>0</v>
      </c>
    </row>
    <row r="48" spans="1:25">
      <c r="A48" s="4">
        <f t="shared" si="16"/>
        <v>44</v>
      </c>
      <c r="B48" s="4">
        <f t="shared" si="17"/>
        <v>84</v>
      </c>
      <c r="C48" s="4"/>
      <c r="D48" s="4"/>
      <c r="E48" s="48">
        <f t="shared" si="2"/>
        <v>1521692.2092571976</v>
      </c>
      <c r="F48" s="48">
        <f t="shared" si="3"/>
        <v>1545500</v>
      </c>
      <c r="G48" s="48">
        <f t="shared" si="4"/>
        <v>0</v>
      </c>
      <c r="H48" s="48">
        <f t="shared" si="5"/>
        <v>1545500</v>
      </c>
      <c r="I48" s="48">
        <f t="shared" si="14"/>
        <v>1545500</v>
      </c>
      <c r="J48" s="51">
        <f>IF(B48="","",IF(N47&lt;=SUM($C$5:C48),"",IF(A48&lt;=jfq,(N48/C48-1)/((A48+1)/2),(N48/SUM($C$5:C48)-1)/(A48-(jfq-1)/2))))</f>
        <v>4.9785714285714287E-2</v>
      </c>
      <c r="K48" s="51">
        <f>IF(X48="","",IF(A48&lt;=jfq,(X48-bf*10000)/SUM(C$5:$C48)/(C48/C47),X48/SUM(C$5:$C48)))</f>
        <v>0.09</v>
      </c>
      <c r="L48" s="51">
        <f>IF(B48="","",IF(N47&lt;=SUM($C$5:C48),"",IF(C48="",N48/N47-1,(N48/N47)/(C48/C47)-1)))</f>
        <v>2.9990003332222681E-2</v>
      </c>
      <c r="M48" s="5">
        <f t="shared" si="15"/>
        <v>1521692.2092571976</v>
      </c>
      <c r="N48" s="5">
        <f t="shared" si="18"/>
        <v>1545500</v>
      </c>
      <c r="O48" s="26">
        <f>IF(A48="","",IF(B48&lt;18,MAX(SUM($C$5:C48),N48),IF(A48&lt;=jfq,IF(B48&lt;41,MAX(SUM($C$5:C48)*1.6,N48),IF(B48&lt;61,MAX(SUM($C$5:C48)*1.4,N48),MAX(SUM($C$5:C48)*1.2,N48))),IF(B48&lt;41,MAX(SUM($C$5:C48)*1.6,N48,M48),IF(B48&lt;61,MAX(SUM($C$5:C48)*1.4,N48,M48),MAX(SUM($C$5:C48)*1.2,N48,M48))))))</f>
        <v>1545500</v>
      </c>
      <c r="P48" s="5">
        <f t="shared" si="6"/>
        <v>0</v>
      </c>
      <c r="Q48" s="5">
        <f t="shared" si="7"/>
        <v>1545500</v>
      </c>
      <c r="R48" s="26">
        <f t="shared" si="8"/>
        <v>1545500</v>
      </c>
      <c r="S48" s="26">
        <f>IF(A48="","",SUM($C$5:C48)*R48/N48)</f>
        <v>500000</v>
      </c>
      <c r="T48" s="5">
        <f t="shared" si="9"/>
        <v>1521692.2092571976</v>
      </c>
      <c r="U48" s="5">
        <f t="shared" si="10"/>
        <v>1545500</v>
      </c>
      <c r="V48" s="5">
        <f t="shared" si="11"/>
        <v>0</v>
      </c>
      <c r="W48" s="5">
        <f t="shared" si="12"/>
        <v>1545500</v>
      </c>
      <c r="X48" s="26">
        <f>IF(A48=1,"",IF(A48="","",IF(N47&gt;=SUM($C$4:C47),N48-N47,"")))</f>
        <v>45000</v>
      </c>
      <c r="Y48" s="1">
        <f t="shared" si="13"/>
        <v>0</v>
      </c>
    </row>
    <row r="49" spans="1:25">
      <c r="A49" s="4">
        <f t="shared" si="16"/>
        <v>45</v>
      </c>
      <c r="B49" s="4">
        <f t="shared" si="17"/>
        <v>85</v>
      </c>
      <c r="C49" s="4"/>
      <c r="D49" s="4"/>
      <c r="E49" s="48">
        <f t="shared" si="2"/>
        <v>1567342.9755349136</v>
      </c>
      <c r="F49" s="48">
        <f t="shared" si="3"/>
        <v>1591800</v>
      </c>
      <c r="G49" s="48">
        <f t="shared" si="4"/>
        <v>0</v>
      </c>
      <c r="H49" s="48">
        <f t="shared" si="5"/>
        <v>1591800</v>
      </c>
      <c r="I49" s="48">
        <f t="shared" si="14"/>
        <v>1591800</v>
      </c>
      <c r="J49" s="51">
        <f>IF(B49="","",IF(N48&lt;=SUM($C$5:C49),"",IF(A49&lt;=jfq,(N49/C49-1)/((A49+1)/2),(N49/SUM($C$5:C49)-1)/(A49-(jfq-1)/2))))</f>
        <v>5.0781395348837216E-2</v>
      </c>
      <c r="K49" s="51">
        <f>IF(X49="","",IF(A49&lt;=jfq,(X49-bf*10000)/SUM(C$5:$C49)/(C49/C48),X49/SUM(C$5:$C49)))</f>
        <v>9.2600000000000002E-2</v>
      </c>
      <c r="L49" s="51">
        <f>IF(B49="","",IF(N48&lt;=SUM($C$5:C49),"",IF(C49="",N49/N48-1,(N49/N48)/(C49/C48)-1)))</f>
        <v>2.9957942413458394E-2</v>
      </c>
      <c r="M49" s="5">
        <f t="shared" si="15"/>
        <v>1567342.9755349136</v>
      </c>
      <c r="N49" s="5">
        <f t="shared" si="18"/>
        <v>1591800</v>
      </c>
      <c r="O49" s="26">
        <f>IF(A49="","",IF(B49&lt;18,MAX(SUM($C$5:C49),N49),IF(A49&lt;=jfq,IF(B49&lt;41,MAX(SUM($C$5:C49)*1.6,N49),IF(B49&lt;61,MAX(SUM($C$5:C49)*1.4,N49),MAX(SUM($C$5:C49)*1.2,N49))),IF(B49&lt;41,MAX(SUM($C$5:C49)*1.6,N49,M49),IF(B49&lt;61,MAX(SUM($C$5:C49)*1.4,N49,M49),MAX(SUM($C$5:C49)*1.2,N49,M49))))))</f>
        <v>1591800</v>
      </c>
      <c r="P49" s="5">
        <f t="shared" si="6"/>
        <v>0</v>
      </c>
      <c r="Q49" s="5">
        <f t="shared" si="7"/>
        <v>1591800</v>
      </c>
      <c r="R49" s="26">
        <f t="shared" si="8"/>
        <v>1591800</v>
      </c>
      <c r="S49" s="26">
        <f>IF(A49="","",SUM($C$5:C49)*R49/N49)</f>
        <v>500000</v>
      </c>
      <c r="T49" s="5">
        <f t="shared" si="9"/>
        <v>1567342.9755349136</v>
      </c>
      <c r="U49" s="5">
        <f t="shared" si="10"/>
        <v>1591800</v>
      </c>
      <c r="V49" s="5">
        <f t="shared" si="11"/>
        <v>0</v>
      </c>
      <c r="W49" s="5">
        <f t="shared" si="12"/>
        <v>1591800</v>
      </c>
      <c r="X49" s="26">
        <f>IF(A49=1,"",IF(A49="","",IF(N48&gt;=SUM($C$4:C48),N49-N48,"")))</f>
        <v>46300</v>
      </c>
      <c r="Y49" s="1">
        <f t="shared" si="13"/>
        <v>0</v>
      </c>
    </row>
    <row r="50" spans="1:25">
      <c r="A50" s="4">
        <f t="shared" si="16"/>
        <v>46</v>
      </c>
      <c r="B50" s="4">
        <f t="shared" si="17"/>
        <v>86</v>
      </c>
      <c r="C50" s="4"/>
      <c r="D50" s="4"/>
      <c r="E50" s="48">
        <f t="shared" si="2"/>
        <v>1614363.2648009611</v>
      </c>
      <c r="F50" s="48">
        <f t="shared" si="3"/>
        <v>1639600</v>
      </c>
      <c r="G50" s="48">
        <f t="shared" si="4"/>
        <v>0</v>
      </c>
      <c r="H50" s="48">
        <f t="shared" si="5"/>
        <v>1639600</v>
      </c>
      <c r="I50" s="48">
        <f t="shared" si="14"/>
        <v>1639600</v>
      </c>
      <c r="J50" s="51">
        <f>IF(B50="","",IF(N49&lt;=SUM($C$5:C50),"",IF(A50&lt;=jfq,(N50/C50-1)/((A50+1)/2),(N50/SUM($C$5:C50)-1)/(A50-(jfq-1)/2))))</f>
        <v>5.1799999999999999E-2</v>
      </c>
      <c r="K50" s="51">
        <f>IF(X50="","",IF(A50&lt;=jfq,(X50-bf*10000)/SUM(C$5:$C50)/(C50/C49),X50/SUM(C$5:$C50)))</f>
        <v>9.5600000000000004E-2</v>
      </c>
      <c r="L50" s="51">
        <f>IF(B50="","",IF(N49&lt;=SUM($C$5:C50),"",IF(C50="",N50/N49-1,(N50/N49)/(C50/C49)-1)))</f>
        <v>3.0028898102776758E-2</v>
      </c>
      <c r="M50" s="5">
        <f t="shared" si="15"/>
        <v>1614363.2648009611</v>
      </c>
      <c r="N50" s="5">
        <f t="shared" si="18"/>
        <v>1639600</v>
      </c>
      <c r="O50" s="26">
        <f>IF(A50="","",IF(B50&lt;18,MAX(SUM($C$5:C50),N50),IF(A50&lt;=jfq,IF(B50&lt;41,MAX(SUM($C$5:C50)*1.6,N50),IF(B50&lt;61,MAX(SUM($C$5:C50)*1.4,N50),MAX(SUM($C$5:C50)*1.2,N50))),IF(B50&lt;41,MAX(SUM($C$5:C50)*1.6,N50,M50),IF(B50&lt;61,MAX(SUM($C$5:C50)*1.4,N50,M50),MAX(SUM($C$5:C50)*1.2,N50,M50))))))</f>
        <v>1639600</v>
      </c>
      <c r="P50" s="5">
        <f t="shared" si="6"/>
        <v>0</v>
      </c>
      <c r="Q50" s="5">
        <f t="shared" si="7"/>
        <v>1639600</v>
      </c>
      <c r="R50" s="26">
        <f t="shared" si="8"/>
        <v>1639600</v>
      </c>
      <c r="S50" s="26">
        <f>IF(A50="","",SUM($C$5:C50)*R50/N50)</f>
        <v>500000</v>
      </c>
      <c r="T50" s="5">
        <f t="shared" si="9"/>
        <v>1614363.2648009611</v>
      </c>
      <c r="U50" s="5">
        <f t="shared" si="10"/>
        <v>1639600</v>
      </c>
      <c r="V50" s="5">
        <f t="shared" si="11"/>
        <v>0</v>
      </c>
      <c r="W50" s="5">
        <f t="shared" si="12"/>
        <v>1639600</v>
      </c>
      <c r="X50" s="26">
        <f>IF(A50=1,"",IF(A50="","",IF(N49&gt;=SUM($C$4:C49),N50-N49,"")))</f>
        <v>47800</v>
      </c>
      <c r="Y50" s="1">
        <f t="shared" si="13"/>
        <v>0</v>
      </c>
    </row>
    <row r="51" spans="1:25">
      <c r="A51" s="4">
        <f t="shared" si="16"/>
        <v>47</v>
      </c>
      <c r="B51" s="4">
        <f t="shared" si="17"/>
        <v>87</v>
      </c>
      <c r="C51" s="4"/>
      <c r="D51" s="4"/>
      <c r="E51" s="48">
        <f t="shared" si="2"/>
        <v>1662794.1627449901</v>
      </c>
      <c r="F51" s="48">
        <f t="shared" si="3"/>
        <v>1688700</v>
      </c>
      <c r="G51" s="48">
        <f t="shared" si="4"/>
        <v>0</v>
      </c>
      <c r="H51" s="48">
        <f t="shared" si="5"/>
        <v>1688700</v>
      </c>
      <c r="I51" s="48">
        <f t="shared" si="14"/>
        <v>1688700</v>
      </c>
      <c r="J51" s="51">
        <f>IF(B51="","",IF(N50&lt;=SUM($C$5:C51),"",IF(A51&lt;=jfq,(N51/C51-1)/((A51+1)/2),(N51/SUM($C$5:C51)-1)/(A51-(jfq-1)/2))))</f>
        <v>5.2831111111111113E-2</v>
      </c>
      <c r="K51" s="51">
        <f>IF(X51="","",IF(A51&lt;=jfq,(X51-bf*10000)/SUM(C$5:$C51)/(C51/C50),X51/SUM(C$5:$C51)))</f>
        <v>9.8199999999999996E-2</v>
      </c>
      <c r="L51" s="51">
        <f>IF(B51="","",IF(N50&lt;=SUM($C$5:C51),"",IF(C51="",N51/N50-1,(N51/N50)/(C51/C50)-1)))</f>
        <v>2.9946328372773889E-2</v>
      </c>
      <c r="M51" s="5">
        <f t="shared" si="15"/>
        <v>1662794.1627449901</v>
      </c>
      <c r="N51" s="5">
        <f t="shared" si="18"/>
        <v>1688700</v>
      </c>
      <c r="O51" s="26">
        <f>IF(A51="","",IF(B51&lt;18,MAX(SUM($C$5:C51),N51),IF(A51&lt;=jfq,IF(B51&lt;41,MAX(SUM($C$5:C51)*1.6,N51),IF(B51&lt;61,MAX(SUM($C$5:C51)*1.4,N51),MAX(SUM($C$5:C51)*1.2,N51))),IF(B51&lt;41,MAX(SUM($C$5:C51)*1.6,N51,M51),IF(B51&lt;61,MAX(SUM($C$5:C51)*1.4,N51,M51),MAX(SUM($C$5:C51)*1.2,N51,M51))))))</f>
        <v>1688700</v>
      </c>
      <c r="P51" s="5">
        <f t="shared" si="6"/>
        <v>0</v>
      </c>
      <c r="Q51" s="5">
        <f t="shared" si="7"/>
        <v>1688700</v>
      </c>
      <c r="R51" s="26">
        <f t="shared" si="8"/>
        <v>1688700</v>
      </c>
      <c r="S51" s="26">
        <f>IF(A51="","",SUM($C$5:C51)*R51/N51)</f>
        <v>500000</v>
      </c>
      <c r="T51" s="5">
        <f t="shared" si="9"/>
        <v>1662794.1627449901</v>
      </c>
      <c r="U51" s="5">
        <f t="shared" si="10"/>
        <v>1688700</v>
      </c>
      <c r="V51" s="5">
        <f t="shared" si="11"/>
        <v>0</v>
      </c>
      <c r="W51" s="5">
        <f t="shared" si="12"/>
        <v>1688700</v>
      </c>
      <c r="X51" s="26">
        <f>IF(A51=1,"",IF(A51="","",IF(N50&gt;=SUM($C$4:C50),N51-N50,"")))</f>
        <v>49100</v>
      </c>
      <c r="Y51" s="1">
        <f t="shared" si="13"/>
        <v>0</v>
      </c>
    </row>
    <row r="52" spans="1:25">
      <c r="A52" s="4">
        <f t="shared" si="16"/>
        <v>48</v>
      </c>
      <c r="B52" s="4">
        <f t="shared" si="17"/>
        <v>88</v>
      </c>
      <c r="C52" s="4"/>
      <c r="D52" s="4"/>
      <c r="E52" s="48">
        <f t="shared" si="2"/>
        <v>1712677.9876273398</v>
      </c>
      <c r="F52" s="48">
        <f t="shared" si="3"/>
        <v>1739400</v>
      </c>
      <c r="G52" s="48">
        <f t="shared" si="4"/>
        <v>0</v>
      </c>
      <c r="H52" s="48">
        <f t="shared" si="5"/>
        <v>1739400</v>
      </c>
      <c r="I52" s="48">
        <f t="shared" si="14"/>
        <v>1739400</v>
      </c>
      <c r="J52" s="51">
        <f>IF(B52="","",IF(N51&lt;=SUM($C$5:C52),"",IF(A52&lt;=jfq,(N52/C52-1)/((A52+1)/2),(N52/SUM($C$5:C52)-1)/(A52-(jfq-1)/2))))</f>
        <v>5.3886956521739131E-2</v>
      </c>
      <c r="K52" s="51">
        <f>IF(X52="","",IF(A52&lt;=jfq,(X52-bf*10000)/SUM(C$5:$C52)/(C52/C51),X52/SUM(C$5:$C52)))</f>
        <v>0.1014</v>
      </c>
      <c r="L52" s="51">
        <f>IF(B52="","",IF(N51&lt;=SUM($C$5:C52),"",IF(C52="",N52/N51-1,(N52/N51)/(C52/C51)-1)))</f>
        <v>3.0023094688221619E-2</v>
      </c>
      <c r="M52" s="5">
        <f t="shared" si="15"/>
        <v>1712677.9876273398</v>
      </c>
      <c r="N52" s="5">
        <f t="shared" si="18"/>
        <v>1739400</v>
      </c>
      <c r="O52" s="26">
        <f>IF(A52="","",IF(B52&lt;18,MAX(SUM($C$5:C52),N52),IF(A52&lt;=jfq,IF(B52&lt;41,MAX(SUM($C$5:C52)*1.6,N52),IF(B52&lt;61,MAX(SUM($C$5:C52)*1.4,N52),MAX(SUM($C$5:C52)*1.2,N52))),IF(B52&lt;41,MAX(SUM($C$5:C52)*1.6,N52,M52),IF(B52&lt;61,MAX(SUM($C$5:C52)*1.4,N52,M52),MAX(SUM($C$5:C52)*1.2,N52,M52))))))</f>
        <v>1739400</v>
      </c>
      <c r="P52" s="5">
        <f t="shared" si="6"/>
        <v>0</v>
      </c>
      <c r="Q52" s="5">
        <f t="shared" si="7"/>
        <v>1739400</v>
      </c>
      <c r="R52" s="26">
        <f t="shared" si="8"/>
        <v>1739400</v>
      </c>
      <c r="S52" s="26">
        <f>IF(A52="","",SUM($C$5:C52)*R52/N52)</f>
        <v>500000</v>
      </c>
      <c r="T52" s="5">
        <f t="shared" si="9"/>
        <v>1712677.9876273398</v>
      </c>
      <c r="U52" s="5">
        <f t="shared" si="10"/>
        <v>1739400</v>
      </c>
      <c r="V52" s="5">
        <f t="shared" si="11"/>
        <v>0</v>
      </c>
      <c r="W52" s="5">
        <f t="shared" si="12"/>
        <v>1739400</v>
      </c>
      <c r="X52" s="26">
        <f>IF(A52=1,"",IF(A52="","",IF(N51&gt;=SUM($C$4:C51),N52-N51,"")))</f>
        <v>50700</v>
      </c>
      <c r="Y52" s="1">
        <f t="shared" si="13"/>
        <v>0</v>
      </c>
    </row>
    <row r="53" spans="1:25">
      <c r="A53" s="4">
        <f t="shared" si="16"/>
        <v>49</v>
      </c>
      <c r="B53" s="4">
        <f t="shared" si="17"/>
        <v>89</v>
      </c>
      <c r="C53" s="4"/>
      <c r="D53" s="4"/>
      <c r="E53" s="48">
        <f t="shared" si="2"/>
        <v>1764058.3272561601</v>
      </c>
      <c r="F53" s="48">
        <f t="shared" si="3"/>
        <v>1791500</v>
      </c>
      <c r="G53" s="48">
        <f t="shared" si="4"/>
        <v>0</v>
      </c>
      <c r="H53" s="48">
        <f t="shared" si="5"/>
        <v>1791500</v>
      </c>
      <c r="I53" s="48">
        <f t="shared" si="14"/>
        <v>1791500</v>
      </c>
      <c r="J53" s="51">
        <f>IF(B53="","",IF(N52&lt;=SUM($C$5:C53),"",IF(A53&lt;=jfq,(N53/C53-1)/((A53+1)/2),(N53/SUM($C$5:C53)-1)/(A53-(jfq-1)/2))))</f>
        <v>5.495744680851064E-2</v>
      </c>
      <c r="K53" s="51">
        <f>IF(X53="","",IF(A53&lt;=jfq,(X53-bf*10000)/SUM(C$5:$C53)/(C53/C52),X53/SUM(C$5:$C53)))</f>
        <v>0.1042</v>
      </c>
      <c r="L53" s="51">
        <f>IF(B53="","",IF(N52&lt;=SUM($C$5:C53),"",IF(C53="",N53/N52-1,(N53/N52)/(C53/C52)-1)))</f>
        <v>2.9952857307117497E-2</v>
      </c>
      <c r="M53" s="5">
        <f t="shared" si="15"/>
        <v>1764058.3272561601</v>
      </c>
      <c r="N53" s="5">
        <f t="shared" si="18"/>
        <v>1791500</v>
      </c>
      <c r="O53" s="26">
        <f>IF(A53="","",IF(B53&lt;18,MAX(SUM($C$5:C53),N53),IF(A53&lt;=jfq,IF(B53&lt;41,MAX(SUM($C$5:C53)*1.6,N53),IF(B53&lt;61,MAX(SUM($C$5:C53)*1.4,N53),MAX(SUM($C$5:C53)*1.2,N53))),IF(B53&lt;41,MAX(SUM($C$5:C53)*1.6,N53,M53),IF(B53&lt;61,MAX(SUM($C$5:C53)*1.4,N53,M53),MAX(SUM($C$5:C53)*1.2,N53,M53))))))</f>
        <v>1791500</v>
      </c>
      <c r="P53" s="5">
        <f t="shared" si="6"/>
        <v>0</v>
      </c>
      <c r="Q53" s="5">
        <f t="shared" si="7"/>
        <v>1791500</v>
      </c>
      <c r="R53" s="26">
        <f t="shared" si="8"/>
        <v>1791500</v>
      </c>
      <c r="S53" s="26">
        <f>IF(A53="","",SUM($C$5:C53)*R53/N53)</f>
        <v>500000</v>
      </c>
      <c r="T53" s="5">
        <f t="shared" si="9"/>
        <v>1764058.3272561601</v>
      </c>
      <c r="U53" s="5">
        <f t="shared" si="10"/>
        <v>1791500</v>
      </c>
      <c r="V53" s="5">
        <f t="shared" si="11"/>
        <v>0</v>
      </c>
      <c r="W53" s="5">
        <f t="shared" si="12"/>
        <v>1791500</v>
      </c>
      <c r="X53" s="26">
        <f>IF(A53=1,"",IF(A53="","",IF(N52&gt;=SUM($C$4:C52),N53-N52,"")))</f>
        <v>52100</v>
      </c>
      <c r="Y53" s="1">
        <f t="shared" si="13"/>
        <v>0</v>
      </c>
    </row>
    <row r="54" spans="1:25">
      <c r="A54" s="4">
        <f t="shared" si="16"/>
        <v>50</v>
      </c>
      <c r="B54" s="4">
        <f t="shared" si="17"/>
        <v>90</v>
      </c>
      <c r="C54" s="4"/>
      <c r="D54" s="4"/>
      <c r="E54" s="48">
        <f t="shared" si="2"/>
        <v>1816980.0770738448</v>
      </c>
      <c r="F54" s="48">
        <f t="shared" si="3"/>
        <v>1845200</v>
      </c>
      <c r="G54" s="48">
        <f t="shared" si="4"/>
        <v>0</v>
      </c>
      <c r="H54" s="48">
        <f t="shared" si="5"/>
        <v>1845200</v>
      </c>
      <c r="I54" s="48">
        <f t="shared" si="14"/>
        <v>1845200</v>
      </c>
      <c r="J54" s="51">
        <f>IF(B54="","",IF(N53&lt;=SUM($C$5:C54),"",IF(A54&lt;=jfq,(N54/C54-1)/((A54+1)/2),(N54/SUM($C$5:C54)-1)/(A54-(jfq-1)/2))))</f>
        <v>5.6049999999999996E-2</v>
      </c>
      <c r="K54" s="51">
        <f>IF(X54="","",IF(A54&lt;=jfq,(X54-bf*10000)/SUM(C$5:$C54)/(C54/C53),X54/SUM(C$5:$C54)))</f>
        <v>0.1074</v>
      </c>
      <c r="L54" s="51">
        <f>IF(B54="","",IF(N53&lt;=SUM($C$5:C54),"",IF(C54="",N54/N53-1,(N54/N53)/(C54/C53)-1)))</f>
        <v>2.9974881384314811E-2</v>
      </c>
      <c r="M54" s="5">
        <f t="shared" si="15"/>
        <v>1816980.0770738448</v>
      </c>
      <c r="N54" s="5">
        <f t="shared" si="18"/>
        <v>1845200</v>
      </c>
      <c r="O54" s="26">
        <f>IF(A54="","",IF(B54&lt;18,MAX(SUM($C$5:C54),N54),IF(A54&lt;=jfq,IF(B54&lt;41,MAX(SUM($C$5:C54)*1.6,N54),IF(B54&lt;61,MAX(SUM($C$5:C54)*1.4,N54),MAX(SUM($C$5:C54)*1.2,N54))),IF(B54&lt;41,MAX(SUM($C$5:C54)*1.6,N54,M54),IF(B54&lt;61,MAX(SUM($C$5:C54)*1.4,N54,M54),MAX(SUM($C$5:C54)*1.2,N54,M54))))))</f>
        <v>1845200</v>
      </c>
      <c r="P54" s="5">
        <f t="shared" si="6"/>
        <v>0</v>
      </c>
      <c r="Q54" s="5">
        <f t="shared" si="7"/>
        <v>1845200</v>
      </c>
      <c r="R54" s="26">
        <f t="shared" si="8"/>
        <v>1845200</v>
      </c>
      <c r="S54" s="26">
        <f>IF(A54="","",SUM($C$5:C54)*R54/N54)</f>
        <v>500000</v>
      </c>
      <c r="T54" s="5">
        <f t="shared" si="9"/>
        <v>1816980.0770738448</v>
      </c>
      <c r="U54" s="5">
        <f t="shared" si="10"/>
        <v>1845200</v>
      </c>
      <c r="V54" s="5">
        <f t="shared" si="11"/>
        <v>0</v>
      </c>
      <c r="W54" s="5">
        <f t="shared" si="12"/>
        <v>1845200</v>
      </c>
      <c r="X54" s="26">
        <f>IF(A54=1,"",IF(A54="","",IF(N53&gt;=SUM($C$4:C53),N54-N53,"")))</f>
        <v>53700</v>
      </c>
      <c r="Y54" s="1">
        <f t="shared" si="13"/>
        <v>0</v>
      </c>
    </row>
    <row r="55" spans="1:25">
      <c r="A55" s="4">
        <f t="shared" si="16"/>
        <v>51</v>
      </c>
      <c r="B55" s="4">
        <f t="shared" si="17"/>
        <v>91</v>
      </c>
      <c r="C55" s="4"/>
      <c r="D55" s="4"/>
      <c r="E55" s="48">
        <f t="shared" si="2"/>
        <v>1871489.4793860603</v>
      </c>
      <c r="F55" s="48">
        <f t="shared" si="3"/>
        <v>1900500</v>
      </c>
      <c r="G55" s="48">
        <f t="shared" si="4"/>
        <v>0</v>
      </c>
      <c r="H55" s="48">
        <f t="shared" si="5"/>
        <v>1900500</v>
      </c>
      <c r="I55" s="48">
        <f t="shared" si="14"/>
        <v>1900500</v>
      </c>
      <c r="J55" s="51">
        <f>IF(B55="","",IF(N54&lt;=SUM($C$5:C55),"",IF(A55&lt;=jfq,(N55/C55-1)/((A55+1)/2),(N55/SUM($C$5:C55)-1)/(A55-(jfq-1)/2))))</f>
        <v>5.7163265306122452E-2</v>
      </c>
      <c r="K55" s="51">
        <f>IF(X55="","",IF(A55&lt;=jfq,(X55-bf*10000)/SUM(C$5:$C55)/(C55/C54),X55/SUM(C$5:$C55)))</f>
        <v>0.1106</v>
      </c>
      <c r="L55" s="51">
        <f>IF(B55="","",IF(N54&lt;=SUM($C$5:C55),"",IF(C55="",N55/N54-1,(N55/N54)/(C55/C54)-1)))</f>
        <v>2.9969650986342966E-2</v>
      </c>
      <c r="M55" s="5">
        <f t="shared" si="15"/>
        <v>1871489.4793860603</v>
      </c>
      <c r="N55" s="5">
        <f t="shared" si="18"/>
        <v>1900500</v>
      </c>
      <c r="O55" s="26">
        <f>IF(A55="","",IF(B55&lt;18,MAX(SUM($C$5:C55),N55),IF(A55&lt;=jfq,IF(B55&lt;41,MAX(SUM($C$5:C55)*1.6,N55),IF(B55&lt;61,MAX(SUM($C$5:C55)*1.4,N55),MAX(SUM($C$5:C55)*1.2,N55))),IF(B55&lt;41,MAX(SUM($C$5:C55)*1.6,N55,M55),IF(B55&lt;61,MAX(SUM($C$5:C55)*1.4,N55,M55),MAX(SUM($C$5:C55)*1.2,N55,M55))))))</f>
        <v>1900500</v>
      </c>
      <c r="P55" s="5">
        <f t="shared" si="6"/>
        <v>0</v>
      </c>
      <c r="Q55" s="5">
        <f t="shared" si="7"/>
        <v>1900500</v>
      </c>
      <c r="R55" s="26">
        <f t="shared" si="8"/>
        <v>1900500</v>
      </c>
      <c r="S55" s="26">
        <f>IF(A55="","",SUM($C$5:C55)*R55/N55)</f>
        <v>500000</v>
      </c>
      <c r="T55" s="5">
        <f t="shared" si="9"/>
        <v>1871489.4793860603</v>
      </c>
      <c r="U55" s="5">
        <f t="shared" si="10"/>
        <v>1900500</v>
      </c>
      <c r="V55" s="5">
        <f t="shared" si="11"/>
        <v>0</v>
      </c>
      <c r="W55" s="5">
        <f t="shared" si="12"/>
        <v>1900500</v>
      </c>
      <c r="X55" s="26">
        <f>IF(A55=1,"",IF(A55="","",IF(N54&gt;=SUM($C$4:C54),N55-N54,"")))</f>
        <v>55300</v>
      </c>
      <c r="Y55" s="1">
        <f t="shared" si="13"/>
        <v>0</v>
      </c>
    </row>
    <row r="56" spans="1:25">
      <c r="A56" s="4">
        <f t="shared" si="16"/>
        <v>52</v>
      </c>
      <c r="B56" s="4">
        <f t="shared" si="17"/>
        <v>92</v>
      </c>
      <c r="C56" s="4"/>
      <c r="D56" s="4"/>
      <c r="E56" s="48">
        <f t="shared" si="2"/>
        <v>1927634.1637676421</v>
      </c>
      <c r="F56" s="48">
        <f t="shared" si="3"/>
        <v>1957500</v>
      </c>
      <c r="G56" s="48">
        <f t="shared" si="4"/>
        <v>0</v>
      </c>
      <c r="H56" s="48">
        <f t="shared" si="5"/>
        <v>1957500</v>
      </c>
      <c r="I56" s="48">
        <f t="shared" si="14"/>
        <v>1957500</v>
      </c>
      <c r="J56" s="51">
        <f>IF(B56="","",IF(N55&lt;=SUM($C$5:C56),"",IF(A56&lt;=jfq,(N56/C56-1)/((A56+1)/2),(N56/SUM($C$5:C56)-1)/(A56-(jfq-1)/2))))</f>
        <v>5.8299999999999998E-2</v>
      </c>
      <c r="K56" s="51">
        <f>IF(X56="","",IF(A56&lt;=jfq,(X56-bf*10000)/SUM(C$5:$C56)/(C56/C55),X56/SUM(C$5:$C56)))</f>
        <v>0.114</v>
      </c>
      <c r="L56" s="51">
        <f>IF(B56="","",IF(N55&lt;=SUM($C$5:C56),"",IF(C56="",N56/N55-1,(N56/N55)/(C56/C55)-1)))</f>
        <v>2.9992107340173657E-2</v>
      </c>
      <c r="M56" s="5">
        <f t="shared" si="15"/>
        <v>1927634.1637676421</v>
      </c>
      <c r="N56" s="5">
        <f t="shared" si="18"/>
        <v>1957500</v>
      </c>
      <c r="O56" s="26">
        <f>IF(A56="","",IF(B56&lt;18,MAX(SUM($C$5:C56),N56),IF(A56&lt;=jfq,IF(B56&lt;41,MAX(SUM($C$5:C56)*1.6,N56),IF(B56&lt;61,MAX(SUM($C$5:C56)*1.4,N56),MAX(SUM($C$5:C56)*1.2,N56))),IF(B56&lt;41,MAX(SUM($C$5:C56)*1.6,N56,M56),IF(B56&lt;61,MAX(SUM($C$5:C56)*1.4,N56,M56),MAX(SUM($C$5:C56)*1.2,N56,M56))))))</f>
        <v>1957500</v>
      </c>
      <c r="P56" s="5">
        <f t="shared" si="6"/>
        <v>0</v>
      </c>
      <c r="Q56" s="5">
        <f t="shared" si="7"/>
        <v>1957500</v>
      </c>
      <c r="R56" s="26">
        <f t="shared" si="8"/>
        <v>1957500</v>
      </c>
      <c r="S56" s="26">
        <f>IF(A56="","",SUM($C$5:C56)*R56/N56)</f>
        <v>500000</v>
      </c>
      <c r="T56" s="5">
        <f t="shared" si="9"/>
        <v>1927634.1637676421</v>
      </c>
      <c r="U56" s="5">
        <f t="shared" si="10"/>
        <v>1957500</v>
      </c>
      <c r="V56" s="5">
        <f t="shared" si="11"/>
        <v>0</v>
      </c>
      <c r="W56" s="5">
        <f t="shared" si="12"/>
        <v>1957500</v>
      </c>
      <c r="X56" s="26">
        <f>IF(A56=1,"",IF(A56="","",IF(N55&gt;=SUM($C$4:C55),N56-N55,"")))</f>
        <v>57000</v>
      </c>
      <c r="Y56" s="1">
        <f t="shared" si="13"/>
        <v>0</v>
      </c>
    </row>
    <row r="57" spans="1:25">
      <c r="A57" s="4">
        <f t="shared" si="16"/>
        <v>53</v>
      </c>
      <c r="B57" s="4">
        <f t="shared" si="17"/>
        <v>93</v>
      </c>
      <c r="C57" s="4"/>
      <c r="D57" s="4"/>
      <c r="E57" s="48">
        <f t="shared" si="2"/>
        <v>1985463.1886806714</v>
      </c>
      <c r="F57" s="48">
        <f t="shared" si="3"/>
        <v>2016200</v>
      </c>
      <c r="G57" s="48">
        <f t="shared" si="4"/>
        <v>0</v>
      </c>
      <c r="H57" s="48">
        <f t="shared" si="5"/>
        <v>2016200</v>
      </c>
      <c r="I57" s="48">
        <f t="shared" si="14"/>
        <v>2016200</v>
      </c>
      <c r="J57" s="51">
        <f>IF(B57="","",IF(N56&lt;=SUM($C$5:C57),"",IF(A57&lt;=jfq,(N57/C57-1)/((A57+1)/2),(N57/SUM($C$5:C57)-1)/(A57-(jfq-1)/2))))</f>
        <v>5.9458823529411765E-2</v>
      </c>
      <c r="K57" s="51">
        <f>IF(X57="","",IF(A57&lt;=jfq,(X57-bf*10000)/SUM(C$5:$C57)/(C57/C56),X57/SUM(C$5:$C57)))</f>
        <v>0.1174</v>
      </c>
      <c r="L57" s="51">
        <f>IF(B57="","",IF(N56&lt;=SUM($C$5:C57),"",IF(C57="",N57/N56-1,(N57/N56)/(C57/C56)-1)))</f>
        <v>2.9987228607918359E-2</v>
      </c>
      <c r="M57" s="5">
        <f t="shared" si="15"/>
        <v>1985463.1886806714</v>
      </c>
      <c r="N57" s="5">
        <f t="shared" si="18"/>
        <v>2016200</v>
      </c>
      <c r="O57" s="26">
        <f>IF(A57="","",IF(B57&lt;18,MAX(SUM($C$5:C57),N57),IF(A57&lt;=jfq,IF(B57&lt;41,MAX(SUM($C$5:C57)*1.6,N57),IF(B57&lt;61,MAX(SUM($C$5:C57)*1.4,N57),MAX(SUM($C$5:C57)*1.2,N57))),IF(B57&lt;41,MAX(SUM($C$5:C57)*1.6,N57,M57),IF(B57&lt;61,MAX(SUM($C$5:C57)*1.4,N57,M57),MAX(SUM($C$5:C57)*1.2,N57,M57))))))</f>
        <v>2016200</v>
      </c>
      <c r="P57" s="5">
        <f t="shared" si="6"/>
        <v>0</v>
      </c>
      <c r="Q57" s="5">
        <f t="shared" si="7"/>
        <v>2016200</v>
      </c>
      <c r="R57" s="26">
        <f t="shared" si="8"/>
        <v>2016200</v>
      </c>
      <c r="S57" s="26">
        <f>IF(A57="","",SUM($C$5:C57)*R57/N57)</f>
        <v>500000</v>
      </c>
      <c r="T57" s="5">
        <f t="shared" si="9"/>
        <v>1985463.1886806714</v>
      </c>
      <c r="U57" s="5">
        <f t="shared" si="10"/>
        <v>2016200</v>
      </c>
      <c r="V57" s="5">
        <f t="shared" si="11"/>
        <v>0</v>
      </c>
      <c r="W57" s="5">
        <f t="shared" si="12"/>
        <v>2016200</v>
      </c>
      <c r="X57" s="26">
        <f>IF(A57=1,"",IF(A57="","",IF(N56&gt;=SUM($C$4:C56),N57-N56,"")))</f>
        <v>58700</v>
      </c>
      <c r="Y57" s="1">
        <f t="shared" si="13"/>
        <v>0</v>
      </c>
    </row>
    <row r="58" spans="1:25">
      <c r="A58" s="4">
        <f t="shared" si="16"/>
        <v>54</v>
      </c>
      <c r="B58" s="4">
        <f t="shared" si="17"/>
        <v>94</v>
      </c>
      <c r="C58" s="4"/>
      <c r="D58" s="4"/>
      <c r="E58" s="48">
        <f t="shared" si="2"/>
        <v>2045027.0843410916</v>
      </c>
      <c r="F58" s="48">
        <f t="shared" si="3"/>
        <v>2076600</v>
      </c>
      <c r="G58" s="48">
        <f t="shared" si="4"/>
        <v>0</v>
      </c>
      <c r="H58" s="48">
        <f t="shared" si="5"/>
        <v>2076600</v>
      </c>
      <c r="I58" s="48">
        <f t="shared" si="14"/>
        <v>2076600</v>
      </c>
      <c r="J58" s="51">
        <f>IF(B58="","",IF(N57&lt;=SUM($C$5:C58),"",IF(A58&lt;=jfq,(N58/C58-1)/((A58+1)/2),(N58/SUM($C$5:C58)-1)/(A58-(jfq-1)/2))))</f>
        <v>6.0638461538461537E-2</v>
      </c>
      <c r="K58" s="51">
        <f>IF(X58="","",IF(A58&lt;=jfq,(X58-bf*10000)/SUM(C$5:$C58)/(C58/C57),X58/SUM(C$5:$C58)))</f>
        <v>0.1208</v>
      </c>
      <c r="L58" s="51">
        <f>IF(B58="","",IF(N57&lt;=SUM($C$5:C58),"",IF(C58="",N58/N57-1,(N58/N57)/(C58/C57)-1)))</f>
        <v>2.9957345501438359E-2</v>
      </c>
      <c r="M58" s="5">
        <f t="shared" si="15"/>
        <v>2045027.0843410916</v>
      </c>
      <c r="N58" s="5">
        <f t="shared" si="18"/>
        <v>2076600</v>
      </c>
      <c r="O58" s="26">
        <f>IF(A58="","",IF(B58&lt;18,MAX(SUM($C$5:C58),N58),IF(A58&lt;=jfq,IF(B58&lt;41,MAX(SUM($C$5:C58)*1.6,N58),IF(B58&lt;61,MAX(SUM($C$5:C58)*1.4,N58),MAX(SUM($C$5:C58)*1.2,N58))),IF(B58&lt;41,MAX(SUM($C$5:C58)*1.6,N58,M58),IF(B58&lt;61,MAX(SUM($C$5:C58)*1.4,N58,M58),MAX(SUM($C$5:C58)*1.2,N58,M58))))))</f>
        <v>2076600</v>
      </c>
      <c r="P58" s="5">
        <f t="shared" si="6"/>
        <v>0</v>
      </c>
      <c r="Q58" s="5">
        <f t="shared" si="7"/>
        <v>2076600</v>
      </c>
      <c r="R58" s="26">
        <f t="shared" si="8"/>
        <v>2076600</v>
      </c>
      <c r="S58" s="26">
        <f>IF(A58="","",SUM($C$5:C58)*R58/N58)</f>
        <v>500000</v>
      </c>
      <c r="T58" s="5">
        <f t="shared" si="9"/>
        <v>2045027.0843410916</v>
      </c>
      <c r="U58" s="5">
        <f t="shared" si="10"/>
        <v>2076600</v>
      </c>
      <c r="V58" s="5">
        <f t="shared" si="11"/>
        <v>0</v>
      </c>
      <c r="W58" s="5">
        <f t="shared" si="12"/>
        <v>2076600</v>
      </c>
      <c r="X58" s="26">
        <f>IF(A58=1,"",IF(A58="","",IF(N57&gt;=SUM($C$4:C57),N58-N57,"")))</f>
        <v>60400</v>
      </c>
      <c r="Y58" s="1">
        <f t="shared" si="13"/>
        <v>0</v>
      </c>
    </row>
    <row r="59" spans="1:25">
      <c r="A59" s="4">
        <f t="shared" si="16"/>
        <v>55</v>
      </c>
      <c r="B59" s="4">
        <f t="shared" si="17"/>
        <v>95</v>
      </c>
      <c r="C59" s="4"/>
      <c r="D59" s="4"/>
      <c r="E59" s="48">
        <f t="shared" si="2"/>
        <v>2106377.8968713242</v>
      </c>
      <c r="F59" s="48">
        <f t="shared" si="3"/>
        <v>2138900</v>
      </c>
      <c r="G59" s="48">
        <f t="shared" si="4"/>
        <v>0</v>
      </c>
      <c r="H59" s="48">
        <f t="shared" si="5"/>
        <v>2138900</v>
      </c>
      <c r="I59" s="48">
        <f t="shared" si="14"/>
        <v>2138900</v>
      </c>
      <c r="J59" s="51">
        <f>IF(B59="","",IF(N58&lt;=SUM($C$5:C59),"",IF(A59&lt;=jfq,(N59/C59-1)/((A59+1)/2),(N59/SUM($C$5:C59)-1)/(A59-(jfq-1)/2))))</f>
        <v>6.1845283018867922E-2</v>
      </c>
      <c r="K59" s="51">
        <f>IF(X59="","",IF(A59&lt;=jfq,(X59-bf*10000)/SUM(C$5:$C59)/(C59/C58),X59/SUM(C$5:$C59)))</f>
        <v>0.1246</v>
      </c>
      <c r="L59" s="51">
        <f>IF(B59="","",IF(N58&lt;=SUM($C$5:C59),"",IF(C59="",N59/N58-1,(N59/N58)/(C59/C58)-1)))</f>
        <v>3.0000963112780443E-2</v>
      </c>
      <c r="M59" s="5">
        <f t="shared" si="15"/>
        <v>2106377.8968713242</v>
      </c>
      <c r="N59" s="5">
        <f t="shared" si="18"/>
        <v>2138900</v>
      </c>
      <c r="O59" s="26">
        <f>IF(A59="","",IF(B59&lt;18,MAX(SUM($C$5:C59),N59),IF(A59&lt;=jfq,IF(B59&lt;41,MAX(SUM($C$5:C59)*1.6,N59),IF(B59&lt;61,MAX(SUM($C$5:C59)*1.4,N59),MAX(SUM($C$5:C59)*1.2,N59))),IF(B59&lt;41,MAX(SUM($C$5:C59)*1.6,N59,M59),IF(B59&lt;61,MAX(SUM($C$5:C59)*1.4,N59,M59),MAX(SUM($C$5:C59)*1.2,N59,M59))))))</f>
        <v>2138900</v>
      </c>
      <c r="P59" s="5">
        <f t="shared" si="6"/>
        <v>0</v>
      </c>
      <c r="Q59" s="5">
        <f t="shared" si="7"/>
        <v>2138900</v>
      </c>
      <c r="R59" s="26">
        <f t="shared" si="8"/>
        <v>2138900</v>
      </c>
      <c r="S59" s="26">
        <f>IF(A59="","",SUM($C$5:C59)*R59/N59)</f>
        <v>500000</v>
      </c>
      <c r="T59" s="5">
        <f t="shared" si="9"/>
        <v>2106377.8968713242</v>
      </c>
      <c r="U59" s="5">
        <f t="shared" si="10"/>
        <v>2138900</v>
      </c>
      <c r="V59" s="5">
        <f t="shared" si="11"/>
        <v>0</v>
      </c>
      <c r="W59" s="5">
        <f t="shared" si="12"/>
        <v>2138900</v>
      </c>
      <c r="X59" s="26">
        <f>IF(A59=1,"",IF(A59="","",IF(N58&gt;=SUM($C$4:C58),N59-N58,"")))</f>
        <v>62300</v>
      </c>
      <c r="Y59" s="1">
        <f t="shared" si="13"/>
        <v>0</v>
      </c>
    </row>
    <row r="60" spans="1:25">
      <c r="A60" s="4">
        <f t="shared" si="16"/>
        <v>56</v>
      </c>
      <c r="B60" s="4">
        <f t="shared" si="17"/>
        <v>96</v>
      </c>
      <c r="C60" s="4"/>
      <c r="D60" s="4"/>
      <c r="E60" s="48">
        <f t="shared" si="2"/>
        <v>2169569.2337774639</v>
      </c>
      <c r="F60" s="48">
        <f t="shared" si="3"/>
        <v>2203000</v>
      </c>
      <c r="G60" s="48">
        <f t="shared" si="4"/>
        <v>0</v>
      </c>
      <c r="H60" s="48">
        <f t="shared" si="5"/>
        <v>2203000</v>
      </c>
      <c r="I60" s="48">
        <f t="shared" si="14"/>
        <v>2203000</v>
      </c>
      <c r="J60" s="51">
        <f>IF(B60="","",IF(N59&lt;=SUM($C$5:C60),"",IF(A60&lt;=jfq,(N60/C60-1)/((A60+1)/2),(N60/SUM($C$5:C60)-1)/(A60-(jfq-1)/2))))</f>
        <v>6.3074074074074074E-2</v>
      </c>
      <c r="K60" s="51">
        <f>IF(X60="","",IF(A60&lt;=jfq,(X60-bf*10000)/SUM(C$5:$C60)/(C60/C59),X60/SUM(C$5:$C60)))</f>
        <v>0.12820000000000001</v>
      </c>
      <c r="L60" s="51">
        <f>IF(B60="","",IF(N59&lt;=SUM($C$5:C60),"",IF(C60="",N60/N59-1,(N60/N59)/(C60/C59)-1)))</f>
        <v>2.9968675487400009E-2</v>
      </c>
      <c r="M60" s="5">
        <f t="shared" si="15"/>
        <v>2169569.2337774639</v>
      </c>
      <c r="N60" s="5">
        <f t="shared" si="18"/>
        <v>2203000</v>
      </c>
      <c r="O60" s="26">
        <f>IF(A60="","",IF(B60&lt;18,MAX(SUM($C$5:C60),N60),IF(A60&lt;=jfq,IF(B60&lt;41,MAX(SUM($C$5:C60)*1.6,N60),IF(B60&lt;61,MAX(SUM($C$5:C60)*1.4,N60),MAX(SUM($C$5:C60)*1.2,N60))),IF(B60&lt;41,MAX(SUM($C$5:C60)*1.6,N60,M60),IF(B60&lt;61,MAX(SUM($C$5:C60)*1.4,N60,M60),MAX(SUM($C$5:C60)*1.2,N60,M60))))))</f>
        <v>2203000</v>
      </c>
      <c r="P60" s="5">
        <f t="shared" si="6"/>
        <v>0</v>
      </c>
      <c r="Q60" s="5">
        <f t="shared" si="7"/>
        <v>2203000</v>
      </c>
      <c r="R60" s="26">
        <f t="shared" si="8"/>
        <v>2203000</v>
      </c>
      <c r="S60" s="26">
        <f>IF(A60="","",SUM($C$5:C60)*R60/N60)</f>
        <v>500000</v>
      </c>
      <c r="T60" s="5">
        <f t="shared" si="9"/>
        <v>2169569.2337774639</v>
      </c>
      <c r="U60" s="5">
        <f t="shared" si="10"/>
        <v>2203000</v>
      </c>
      <c r="V60" s="5">
        <f t="shared" si="11"/>
        <v>0</v>
      </c>
      <c r="W60" s="5">
        <f t="shared" si="12"/>
        <v>2203000</v>
      </c>
      <c r="X60" s="26">
        <f>IF(A60=1,"",IF(A60="","",IF(N59&gt;=SUM($C$4:C59),N60-N59,"")))</f>
        <v>64100</v>
      </c>
      <c r="Y60" s="1">
        <f t="shared" si="13"/>
        <v>0</v>
      </c>
    </row>
    <row r="61" spans="1:25">
      <c r="A61" s="4">
        <f t="shared" si="16"/>
        <v>57</v>
      </c>
      <c r="B61" s="4">
        <f t="shared" si="17"/>
        <v>97</v>
      </c>
      <c r="C61" s="4"/>
      <c r="D61" s="4"/>
      <c r="E61" s="48">
        <f t="shared" si="2"/>
        <v>2234656.3107907879</v>
      </c>
      <c r="F61" s="48">
        <f t="shared" si="3"/>
        <v>2269000</v>
      </c>
      <c r="G61" s="48">
        <f t="shared" si="4"/>
        <v>0</v>
      </c>
      <c r="H61" s="48">
        <f t="shared" si="5"/>
        <v>2269000</v>
      </c>
      <c r="I61" s="48">
        <f t="shared" si="14"/>
        <v>2269000</v>
      </c>
      <c r="J61" s="51">
        <f>IF(B61="","",IF(N60&lt;=SUM($C$5:C61),"",IF(A61&lt;=jfq,(N61/C61-1)/((A61+1)/2),(N61/SUM($C$5:C61)-1)/(A61-(jfq-1)/2))))</f>
        <v>6.4327272727272733E-2</v>
      </c>
      <c r="K61" s="51">
        <f>IF(X61="","",IF(A61&lt;=jfq,(X61-bf*10000)/SUM(C$5:$C61)/(C61/C60),X61/SUM(C$5:$C61)))</f>
        <v>0.13200000000000001</v>
      </c>
      <c r="L61" s="51">
        <f>IF(B61="","",IF(N60&lt;=SUM($C$5:C61),"",IF(C61="",N61/N60-1,(N61/N60)/(C61/C60)-1)))</f>
        <v>2.9959146618247834E-2</v>
      </c>
      <c r="M61" s="5">
        <f t="shared" si="15"/>
        <v>2234656.3107907879</v>
      </c>
      <c r="N61" s="5">
        <f t="shared" si="18"/>
        <v>2269000</v>
      </c>
      <c r="O61" s="26">
        <f>IF(A61="","",IF(B61&lt;18,MAX(SUM($C$5:C61),N61),IF(A61&lt;=jfq,IF(B61&lt;41,MAX(SUM($C$5:C61)*1.6,N61),IF(B61&lt;61,MAX(SUM($C$5:C61)*1.4,N61),MAX(SUM($C$5:C61)*1.2,N61))),IF(B61&lt;41,MAX(SUM($C$5:C61)*1.6,N61,M61),IF(B61&lt;61,MAX(SUM($C$5:C61)*1.4,N61,M61),MAX(SUM($C$5:C61)*1.2,N61,M61))))))</f>
        <v>2269000</v>
      </c>
      <c r="P61" s="5">
        <f t="shared" si="6"/>
        <v>0</v>
      </c>
      <c r="Q61" s="5">
        <f t="shared" si="7"/>
        <v>2269000</v>
      </c>
      <c r="R61" s="26">
        <f t="shared" si="8"/>
        <v>2269000</v>
      </c>
      <c r="S61" s="26">
        <f>IF(A61="","",SUM($C$5:C61)*R61/N61)</f>
        <v>500000</v>
      </c>
      <c r="T61" s="5">
        <f t="shared" si="9"/>
        <v>2234656.3107907879</v>
      </c>
      <c r="U61" s="5">
        <f t="shared" si="10"/>
        <v>2269000</v>
      </c>
      <c r="V61" s="5">
        <f t="shared" si="11"/>
        <v>0</v>
      </c>
      <c r="W61" s="5">
        <f t="shared" si="12"/>
        <v>2269000</v>
      </c>
      <c r="X61" s="26">
        <f>IF(A61=1,"",IF(A61="","",IF(N60&gt;=SUM($C$4:C60),N61-N60,"")))</f>
        <v>66000</v>
      </c>
      <c r="Y61" s="1">
        <f t="shared" si="13"/>
        <v>0</v>
      </c>
    </row>
    <row r="62" spans="1:25">
      <c r="A62" s="4">
        <f t="shared" si="16"/>
        <v>58</v>
      </c>
      <c r="B62" s="4">
        <f t="shared" si="17"/>
        <v>98</v>
      </c>
      <c r="C62" s="4"/>
      <c r="D62" s="4"/>
      <c r="E62" s="48">
        <f t="shared" si="2"/>
        <v>2301696.0001145117</v>
      </c>
      <c r="F62" s="48">
        <f t="shared" si="3"/>
        <v>2337000</v>
      </c>
      <c r="G62" s="48">
        <f t="shared" si="4"/>
        <v>0</v>
      </c>
      <c r="H62" s="48">
        <f t="shared" si="5"/>
        <v>2337000</v>
      </c>
      <c r="I62" s="48">
        <f t="shared" si="14"/>
        <v>2337000</v>
      </c>
      <c r="J62" s="51">
        <f>IF(B62="","",IF(N61&lt;=SUM($C$5:C62),"",IF(A62&lt;=jfq,(N62/C62-1)/((A62+1)/2),(N62/SUM($C$5:C62)-1)/(A62-(jfq-1)/2))))</f>
        <v>6.5607142857142864E-2</v>
      </c>
      <c r="K62" s="51">
        <f>IF(X62="","",IF(A62&lt;=jfq,(X62-bf*10000)/SUM(C$5:$C62)/(C62/C61),X62/SUM(C$5:$C62)))</f>
        <v>0.13600000000000001</v>
      </c>
      <c r="L62" s="51">
        <f>IF(B62="","",IF(N61&lt;=SUM($C$5:C62),"",IF(C62="",N62/N61-1,(N62/N61)/(C62/C61)-1)))</f>
        <v>2.9969149405024265E-2</v>
      </c>
      <c r="M62" s="5">
        <f t="shared" si="15"/>
        <v>2301696.0001145117</v>
      </c>
      <c r="N62" s="5">
        <f t="shared" si="18"/>
        <v>2337000</v>
      </c>
      <c r="O62" s="26">
        <f>IF(A62="","",IF(B62&lt;18,MAX(SUM($C$5:C62),N62),IF(A62&lt;=jfq,IF(B62&lt;41,MAX(SUM($C$5:C62)*1.6,N62),IF(B62&lt;61,MAX(SUM($C$5:C62)*1.4,N62),MAX(SUM($C$5:C62)*1.2,N62))),IF(B62&lt;41,MAX(SUM($C$5:C62)*1.6,N62,M62),IF(B62&lt;61,MAX(SUM($C$5:C62)*1.4,N62,M62),MAX(SUM($C$5:C62)*1.2,N62,M62))))))</f>
        <v>2337000</v>
      </c>
      <c r="P62" s="5">
        <f t="shared" si="6"/>
        <v>0</v>
      </c>
      <c r="Q62" s="5">
        <f t="shared" si="7"/>
        <v>2337000</v>
      </c>
      <c r="R62" s="26">
        <f t="shared" si="8"/>
        <v>2337000</v>
      </c>
      <c r="S62" s="26">
        <f>IF(A62="","",SUM($C$5:C62)*R62/N62)</f>
        <v>500000</v>
      </c>
      <c r="T62" s="5">
        <f t="shared" si="9"/>
        <v>2301696.0001145117</v>
      </c>
      <c r="U62" s="5">
        <f t="shared" si="10"/>
        <v>2337000</v>
      </c>
      <c r="V62" s="5">
        <f t="shared" si="11"/>
        <v>0</v>
      </c>
      <c r="W62" s="5">
        <f t="shared" si="12"/>
        <v>2337000</v>
      </c>
      <c r="X62" s="26">
        <f>IF(A62=1,"",IF(A62="","",IF(N61&gt;=SUM($C$4:C61),N62-N61,"")))</f>
        <v>68000</v>
      </c>
      <c r="Y62" s="1">
        <f t="shared" si="13"/>
        <v>0</v>
      </c>
    </row>
    <row r="63" spans="1:25">
      <c r="A63" s="4">
        <f t="shared" si="16"/>
        <v>59</v>
      </c>
      <c r="B63" s="4">
        <f t="shared" si="17"/>
        <v>99</v>
      </c>
      <c r="C63" s="4"/>
      <c r="D63" s="4"/>
      <c r="E63" s="48">
        <f t="shared" si="2"/>
        <v>2370746.8801179472</v>
      </c>
      <c r="F63" s="48">
        <f t="shared" si="3"/>
        <v>2407000</v>
      </c>
      <c r="G63" s="48">
        <f t="shared" si="4"/>
        <v>0</v>
      </c>
      <c r="H63" s="48">
        <f t="shared" si="5"/>
        <v>2407000</v>
      </c>
      <c r="I63" s="48">
        <f t="shared" si="14"/>
        <v>2407000</v>
      </c>
      <c r="J63" s="51">
        <f>IF(B63="","",IF(N62&lt;=SUM($C$5:C63),"",IF(A63&lt;=jfq,(N63/C63-1)/((A63+1)/2),(N63/SUM($C$5:C63)-1)/(A63-(jfq-1)/2))))</f>
        <v>6.6912280701754381E-2</v>
      </c>
      <c r="K63" s="51">
        <f>IF(X63="","",IF(A63&lt;=jfq,(X63-bf*10000)/SUM(C$5:$C63)/(C63/C62),X63/SUM(C$5:$C63)))</f>
        <v>0.14000000000000001</v>
      </c>
      <c r="L63" s="51">
        <f>IF(B63="","",IF(N62&lt;=SUM($C$5:C63),"",IF(C63="",N63/N62-1,(N63/N62)/(C63/C62)-1)))</f>
        <v>2.9952931108258474E-2</v>
      </c>
      <c r="M63" s="5">
        <f t="shared" si="15"/>
        <v>2370746.8801179472</v>
      </c>
      <c r="N63" s="5">
        <f t="shared" si="18"/>
        <v>2407000</v>
      </c>
      <c r="O63" s="26">
        <f>IF(A63="","",IF(B63&lt;18,MAX(SUM($C$5:C63),N63),IF(A63&lt;=jfq,IF(B63&lt;41,MAX(SUM($C$5:C63)*1.6,N63),IF(B63&lt;61,MAX(SUM($C$5:C63)*1.4,N63),MAX(SUM($C$5:C63)*1.2,N63))),IF(B63&lt;41,MAX(SUM($C$5:C63)*1.6,N63,M63),IF(B63&lt;61,MAX(SUM($C$5:C63)*1.4,N63,M63),MAX(SUM($C$5:C63)*1.2,N63,M63))))))</f>
        <v>2407000</v>
      </c>
      <c r="P63" s="5">
        <f t="shared" si="6"/>
        <v>0</v>
      </c>
      <c r="Q63" s="5">
        <f t="shared" si="7"/>
        <v>2407000</v>
      </c>
      <c r="R63" s="26">
        <f t="shared" si="8"/>
        <v>2407000</v>
      </c>
      <c r="S63" s="26">
        <f>IF(A63="","",SUM($C$5:C63)*R63/N63)</f>
        <v>500000</v>
      </c>
      <c r="T63" s="5">
        <f t="shared" si="9"/>
        <v>2370746.8801179472</v>
      </c>
      <c r="U63" s="5">
        <f t="shared" si="10"/>
        <v>2407000</v>
      </c>
      <c r="V63" s="5">
        <f t="shared" si="11"/>
        <v>0</v>
      </c>
      <c r="W63" s="5">
        <f t="shared" si="12"/>
        <v>2407000</v>
      </c>
      <c r="X63" s="26">
        <f>IF(A63=1,"",IF(A63="","",IF(N62&gt;=SUM($C$4:C62),N63-N62,"")))</f>
        <v>70000</v>
      </c>
      <c r="Y63" s="1">
        <f t="shared" si="13"/>
        <v>0</v>
      </c>
    </row>
    <row r="64" spans="1:25">
      <c r="A64" s="4">
        <f t="shared" si="16"/>
        <v>60</v>
      </c>
      <c r="B64" s="4">
        <f t="shared" si="17"/>
        <v>100</v>
      </c>
      <c r="C64" s="4"/>
      <c r="D64" s="4"/>
      <c r="E64" s="48">
        <f t="shared" si="2"/>
        <v>2441869.2865214855</v>
      </c>
      <c r="F64" s="48">
        <f t="shared" si="3"/>
        <v>2479100</v>
      </c>
      <c r="G64" s="48">
        <f t="shared" si="4"/>
        <v>0</v>
      </c>
      <c r="H64" s="48">
        <f t="shared" si="5"/>
        <v>2479100</v>
      </c>
      <c r="I64" s="48">
        <f t="shared" si="14"/>
        <v>2479100</v>
      </c>
      <c r="J64" s="51">
        <f>IF(B64="","",IF(N63&lt;=SUM($C$5:C64),"",IF(A64&lt;=jfq,(N64/C64-1)/((A64+1)/2),(N64/SUM($C$5:C64)-1)/(A64-(jfq-1)/2))))</f>
        <v>6.8244827586206896E-2</v>
      </c>
      <c r="K64" s="51">
        <f>IF(X64="","",IF(A64&lt;=jfq,(X64-bf*10000)/SUM(C$5:$C64)/(C64/C63),X64/SUM(C$5:$C64)))</f>
        <v>0.14419999999999999</v>
      </c>
      <c r="L64" s="51">
        <f>IF(B64="","",IF(N63&lt;=SUM($C$5:C64),"",IF(C64="",N64/N63-1,(N64/N63)/(C64/C63)-1)))</f>
        <v>2.9954299958454556E-2</v>
      </c>
      <c r="M64" s="5">
        <f t="shared" si="15"/>
        <v>2441869.2865214855</v>
      </c>
      <c r="N64" s="5">
        <f t="shared" si="18"/>
        <v>2479100</v>
      </c>
      <c r="O64" s="26">
        <f>IF(A64="","",IF(B64&lt;18,MAX(SUM($C$5:C64),N64),IF(A64&lt;=jfq,IF(B64&lt;41,MAX(SUM($C$5:C64)*1.6,N64),IF(B64&lt;61,MAX(SUM($C$5:C64)*1.4,N64),MAX(SUM($C$5:C64)*1.2,N64))),IF(B64&lt;41,MAX(SUM($C$5:C64)*1.6,N64,M64),IF(B64&lt;61,MAX(SUM($C$5:C64)*1.4,N64,M64),MAX(SUM($C$5:C64)*1.2,N64,M64))))))</f>
        <v>2479100</v>
      </c>
      <c r="P64" s="5">
        <f t="shared" si="6"/>
        <v>0</v>
      </c>
      <c r="Q64" s="5">
        <f t="shared" si="7"/>
        <v>2479100</v>
      </c>
      <c r="R64" s="26">
        <f t="shared" si="8"/>
        <v>2479100</v>
      </c>
      <c r="S64" s="26">
        <f>IF(A64="","",SUM($C$5:C64)*R64/N64)</f>
        <v>500000</v>
      </c>
      <c r="T64" s="5">
        <f t="shared" si="9"/>
        <v>2441869.2865214855</v>
      </c>
      <c r="U64" s="5">
        <f t="shared" si="10"/>
        <v>2479100</v>
      </c>
      <c r="V64" s="5">
        <f t="shared" si="11"/>
        <v>0</v>
      </c>
      <c r="W64" s="5">
        <f t="shared" si="12"/>
        <v>2479100</v>
      </c>
      <c r="X64" s="26">
        <f>IF(A64=1,"",IF(A64="","",IF(N63&gt;=SUM($C$4:C63),N64-N63,"")))</f>
        <v>72100</v>
      </c>
      <c r="Y64" s="1">
        <f t="shared" si="13"/>
        <v>0</v>
      </c>
    </row>
    <row r="65" spans="1:25">
      <c r="A65" s="4">
        <f t="shared" si="16"/>
        <v>61</v>
      </c>
      <c r="B65" s="4">
        <f t="shared" si="17"/>
        <v>101</v>
      </c>
      <c r="C65" s="4"/>
      <c r="D65" s="4"/>
      <c r="E65" s="48">
        <f t="shared" si="2"/>
        <v>2515125.3651171303</v>
      </c>
      <c r="F65" s="48">
        <f t="shared" si="3"/>
        <v>2553400</v>
      </c>
      <c r="G65" s="48">
        <f t="shared" si="4"/>
        <v>0</v>
      </c>
      <c r="H65" s="48">
        <f t="shared" si="5"/>
        <v>2553400</v>
      </c>
      <c r="I65" s="48">
        <f t="shared" si="14"/>
        <v>2553400</v>
      </c>
      <c r="J65" s="51">
        <f>IF(B65="","",IF(N64&lt;=SUM($C$5:C65),"",IF(A65&lt;=jfq,(N65/C65-1)/((A65+1)/2),(N65/SUM($C$5:C65)-1)/(A65-(jfq-1)/2))))</f>
        <v>6.9606779661016943E-2</v>
      </c>
      <c r="K65" s="51">
        <f>IF(X65="","",IF(A65&lt;=jfq,(X65-bf*10000)/SUM(C$5:$C65)/(C65/C64),X65/SUM(C$5:$C65)))</f>
        <v>0.14860000000000001</v>
      </c>
      <c r="L65" s="51">
        <f>IF(B65="","",IF(N64&lt;=SUM($C$5:C65),"",IF(C65="",N65/N64-1,(N65/N64)/(C65/C64)-1)))</f>
        <v>2.9970553830019009E-2</v>
      </c>
      <c r="M65" s="5">
        <f t="shared" si="15"/>
        <v>2515125.3651171303</v>
      </c>
      <c r="N65" s="5">
        <f t="shared" si="18"/>
        <v>2553400</v>
      </c>
      <c r="O65" s="26">
        <f>IF(A65="","",IF(B65&lt;18,MAX(SUM($C$5:C65),N65),IF(A65&lt;=jfq,IF(B65&lt;41,MAX(SUM($C$5:C65)*1.6,N65),IF(B65&lt;61,MAX(SUM($C$5:C65)*1.4,N65),MAX(SUM($C$5:C65)*1.2,N65))),IF(B65&lt;41,MAX(SUM($C$5:C65)*1.6,N65,M65),IF(B65&lt;61,MAX(SUM($C$5:C65)*1.4,N65,M65),MAX(SUM($C$5:C65)*1.2,N65,M65))))))</f>
        <v>2553400</v>
      </c>
      <c r="P65" s="5">
        <f t="shared" si="6"/>
        <v>0</v>
      </c>
      <c r="Q65" s="5">
        <f t="shared" si="7"/>
        <v>2553400</v>
      </c>
      <c r="R65" s="26">
        <f t="shared" si="8"/>
        <v>2553400</v>
      </c>
      <c r="S65" s="26">
        <f>IF(A65="","",SUM($C$5:C65)*R65/N65)</f>
        <v>500000</v>
      </c>
      <c r="T65" s="5">
        <f t="shared" si="9"/>
        <v>2515125.3651171303</v>
      </c>
      <c r="U65" s="5">
        <f t="shared" si="10"/>
        <v>2553400</v>
      </c>
      <c r="V65" s="5">
        <f t="shared" si="11"/>
        <v>0</v>
      </c>
      <c r="W65" s="5">
        <f t="shared" si="12"/>
        <v>2553400</v>
      </c>
      <c r="X65" s="26">
        <f>IF(A65=1,"",IF(A65="","",IF(N64&gt;=SUM($C$4:C64),N65-N64,"")))</f>
        <v>74300</v>
      </c>
      <c r="Y65" s="1">
        <f t="shared" si="13"/>
        <v>0</v>
      </c>
    </row>
    <row r="66" spans="1:25">
      <c r="A66" s="4">
        <f t="shared" si="16"/>
        <v>62</v>
      </c>
      <c r="B66" s="4">
        <f t="shared" si="17"/>
        <v>102</v>
      </c>
      <c r="C66" s="4"/>
      <c r="D66" s="4"/>
      <c r="E66" s="48">
        <f t="shared" si="2"/>
        <v>2590579.1260706442</v>
      </c>
      <c r="F66" s="48">
        <f t="shared" si="3"/>
        <v>2629800</v>
      </c>
      <c r="G66" s="48">
        <f t="shared" si="4"/>
        <v>0</v>
      </c>
      <c r="H66" s="48">
        <f t="shared" si="5"/>
        <v>2629800</v>
      </c>
      <c r="I66" s="48">
        <f t="shared" si="14"/>
        <v>2629800</v>
      </c>
      <c r="J66" s="51">
        <f>IF(B66="","",IF(N65&lt;=SUM($C$5:C66),"",IF(A66&lt;=jfq,(N66/C66-1)/((A66+1)/2),(N66/SUM($C$5:C66)-1)/(A66-(jfq-1)/2))))</f>
        <v>7.0993333333333325E-2</v>
      </c>
      <c r="K66" s="51">
        <f>IF(X66="","",IF(A66&lt;=jfq,(X66-bf*10000)/SUM(C$5:$C66)/(C66/C65),X66/SUM(C$5:$C66)))</f>
        <v>0.15279999999999999</v>
      </c>
      <c r="L66" s="51">
        <f>IF(B66="","",IF(N65&lt;=SUM($C$5:C66),"",IF(C66="",N66/N65-1,(N66/N65)/(C66/C65)-1)))</f>
        <v>2.9920889794000205E-2</v>
      </c>
      <c r="M66" s="5">
        <f t="shared" si="15"/>
        <v>2590579.1260706442</v>
      </c>
      <c r="N66" s="5">
        <f t="shared" si="18"/>
        <v>2629800</v>
      </c>
      <c r="O66" s="26">
        <f>IF(A66="","",IF(B66&lt;18,MAX(SUM($C$5:C66),N66),IF(A66&lt;=jfq,IF(B66&lt;41,MAX(SUM($C$5:C66)*1.6,N66),IF(B66&lt;61,MAX(SUM($C$5:C66)*1.4,N66),MAX(SUM($C$5:C66)*1.2,N66))),IF(B66&lt;41,MAX(SUM($C$5:C66)*1.6,N66,M66),IF(B66&lt;61,MAX(SUM($C$5:C66)*1.4,N66,M66),MAX(SUM($C$5:C66)*1.2,N66,M66))))))</f>
        <v>2629800</v>
      </c>
      <c r="P66" s="5">
        <f t="shared" si="6"/>
        <v>0</v>
      </c>
      <c r="Q66" s="5">
        <f t="shared" si="7"/>
        <v>2629800</v>
      </c>
      <c r="R66" s="26">
        <f t="shared" si="8"/>
        <v>2629800</v>
      </c>
      <c r="S66" s="26">
        <f>IF(A66="","",SUM($C$5:C66)*R66/N66)</f>
        <v>500000</v>
      </c>
      <c r="T66" s="5">
        <f t="shared" si="9"/>
        <v>2590579.1260706442</v>
      </c>
      <c r="U66" s="5">
        <f t="shared" si="10"/>
        <v>2629800</v>
      </c>
      <c r="V66" s="5">
        <f t="shared" si="11"/>
        <v>0</v>
      </c>
      <c r="W66" s="5">
        <f t="shared" si="12"/>
        <v>2629800</v>
      </c>
      <c r="X66" s="26">
        <f>IF(A66=1,"",IF(A66="","",IF(N65&gt;=SUM($C$4:C65),N66-N65,"")))</f>
        <v>76400</v>
      </c>
      <c r="Y66" s="1">
        <f t="shared" si="13"/>
        <v>0</v>
      </c>
    </row>
    <row r="67" spans="1:25">
      <c r="A67" s="4">
        <f t="shared" si="16"/>
        <v>63</v>
      </c>
      <c r="B67" s="4">
        <f t="shared" si="17"/>
        <v>103</v>
      </c>
      <c r="C67" s="4"/>
      <c r="D67" s="4"/>
      <c r="E67" s="48">
        <f t="shared" si="2"/>
        <v>2668296.4998527635</v>
      </c>
      <c r="F67" s="48">
        <f t="shared" si="3"/>
        <v>2708600</v>
      </c>
      <c r="G67" s="48">
        <f t="shared" si="4"/>
        <v>0</v>
      </c>
      <c r="H67" s="48">
        <f t="shared" si="5"/>
        <v>2708600</v>
      </c>
      <c r="I67" s="48">
        <f t="shared" si="14"/>
        <v>2708600</v>
      </c>
      <c r="J67" s="51">
        <f>IF(B67="","",IF(N66&lt;=SUM($C$5:C67),"",IF(A67&lt;=jfq,(N67/C67-1)/((A67+1)/2),(N67/SUM($C$5:C67)-1)/(A67-(jfq-1)/2))))</f>
        <v>7.2413114754098368E-2</v>
      </c>
      <c r="K67" s="51">
        <f>IF(X67="","",IF(A67&lt;=jfq,(X67-bf*10000)/SUM(C$5:$C67)/(C67/C66),X67/SUM(C$5:$C67)))</f>
        <v>0.15759999999999999</v>
      </c>
      <c r="L67" s="51">
        <f>IF(B67="","",IF(N66&lt;=SUM($C$5:C67),"",IF(C67="",N67/N66-1,(N67/N66)/(C67/C66)-1)))</f>
        <v>2.996425583694573E-2</v>
      </c>
      <c r="M67" s="5">
        <f t="shared" si="15"/>
        <v>2668296.4998527635</v>
      </c>
      <c r="N67" s="5">
        <f t="shared" si="18"/>
        <v>2708600</v>
      </c>
      <c r="O67" s="26">
        <f>IF(A67="","",IF(B67&lt;18,MAX(SUM($C$5:C67),N67),IF(A67&lt;=jfq,IF(B67&lt;41,MAX(SUM($C$5:C67)*1.6,N67),IF(B67&lt;61,MAX(SUM($C$5:C67)*1.4,N67),MAX(SUM($C$5:C67)*1.2,N67))),IF(B67&lt;41,MAX(SUM($C$5:C67)*1.6,N67,M67),IF(B67&lt;61,MAX(SUM($C$5:C67)*1.4,N67,M67),MAX(SUM($C$5:C67)*1.2,N67,M67))))))</f>
        <v>2708600</v>
      </c>
      <c r="P67" s="5">
        <f t="shared" si="6"/>
        <v>0</v>
      </c>
      <c r="Q67" s="5">
        <f t="shared" si="7"/>
        <v>2708600</v>
      </c>
      <c r="R67" s="26">
        <f t="shared" si="8"/>
        <v>2708600</v>
      </c>
      <c r="S67" s="26">
        <f>IF(A67="","",SUM($C$5:C67)*R67/N67)</f>
        <v>500000</v>
      </c>
      <c r="T67" s="5">
        <f t="shared" si="9"/>
        <v>2668296.4998527635</v>
      </c>
      <c r="U67" s="5">
        <f t="shared" si="10"/>
        <v>2708600</v>
      </c>
      <c r="V67" s="5">
        <f t="shared" si="11"/>
        <v>0</v>
      </c>
      <c r="W67" s="5">
        <f t="shared" si="12"/>
        <v>2708600</v>
      </c>
      <c r="X67" s="26">
        <f>IF(A67=1,"",IF(A67="","",IF(N66&gt;=SUM($C$4:C66),N67-N66,"")))</f>
        <v>78800</v>
      </c>
      <c r="Y67" s="1">
        <f t="shared" si="13"/>
        <v>0</v>
      </c>
    </row>
    <row r="68" spans="1:25">
      <c r="A68" s="4">
        <f t="shared" si="16"/>
        <v>64</v>
      </c>
      <c r="B68" s="4">
        <f t="shared" si="17"/>
        <v>104</v>
      </c>
      <c r="C68" s="4"/>
      <c r="D68" s="4"/>
      <c r="E68" s="48">
        <f t="shared" si="2"/>
        <v>2748345.3948483462</v>
      </c>
      <c r="F68" s="48">
        <f t="shared" si="3"/>
        <v>2789700</v>
      </c>
      <c r="G68" s="48">
        <f t="shared" si="4"/>
        <v>0</v>
      </c>
      <c r="H68" s="48">
        <f t="shared" si="5"/>
        <v>2789700</v>
      </c>
      <c r="I68" s="48">
        <f t="shared" si="14"/>
        <v>2789700</v>
      </c>
      <c r="J68" s="51">
        <f>IF(B68="","",IF(N67&lt;=SUM($C$5:C68),"",IF(A68&lt;=jfq,(N68/C68-1)/((A68+1)/2),(N68/SUM($C$5:C68)-1)/(A68-(jfq-1)/2))))</f>
        <v>7.3861290322580639E-2</v>
      </c>
      <c r="K68" s="51">
        <f>IF(X68="","",IF(A68&lt;=jfq,(X68-bf*10000)/SUM(C$5:$C68)/(C68/C67),X68/SUM(C$5:$C68)))</f>
        <v>0.16220000000000001</v>
      </c>
      <c r="L68" s="51">
        <f>IF(B68="","",IF(N67&lt;=SUM($C$5:C68),"",IF(C68="",N68/N67-1,(N68/N67)/(C68/C67)-1)))</f>
        <v>2.9941667281990769E-2</v>
      </c>
      <c r="M68" s="5">
        <f t="shared" si="15"/>
        <v>2748345.3948483462</v>
      </c>
      <c r="N68" s="5">
        <f t="shared" si="18"/>
        <v>2789700</v>
      </c>
      <c r="O68" s="26">
        <f>IF(A68="","",IF(B68&lt;18,MAX(SUM($C$5:C68),N68),IF(A68&lt;=jfq,IF(B68&lt;41,MAX(SUM($C$5:C68)*1.6,N68),IF(B68&lt;61,MAX(SUM($C$5:C68)*1.4,N68),MAX(SUM($C$5:C68)*1.2,N68))),IF(B68&lt;41,MAX(SUM($C$5:C68)*1.6,N68,M68),IF(B68&lt;61,MAX(SUM($C$5:C68)*1.4,N68,M68),MAX(SUM($C$5:C68)*1.2,N68,M68))))))</f>
        <v>2789700</v>
      </c>
      <c r="P68" s="5">
        <f t="shared" si="6"/>
        <v>0</v>
      </c>
      <c r="Q68" s="5">
        <f t="shared" si="7"/>
        <v>2789700</v>
      </c>
      <c r="R68" s="26">
        <f t="shared" si="8"/>
        <v>2789700</v>
      </c>
      <c r="S68" s="26">
        <f>IF(A68="","",SUM($C$5:C68)*R68/N68)</f>
        <v>500000</v>
      </c>
      <c r="T68" s="5">
        <f t="shared" si="9"/>
        <v>2748345.3948483462</v>
      </c>
      <c r="U68" s="5">
        <f t="shared" si="10"/>
        <v>2789700</v>
      </c>
      <c r="V68" s="5">
        <f t="shared" si="11"/>
        <v>0</v>
      </c>
      <c r="W68" s="5">
        <f t="shared" si="12"/>
        <v>2789700</v>
      </c>
      <c r="X68" s="26">
        <f>IF(A68=1,"",IF(A68="","",IF(N67&gt;=SUM($C$4:C67),N68-N67,"")))</f>
        <v>81100</v>
      </c>
      <c r="Y68" s="1">
        <f t="shared" si="13"/>
        <v>0</v>
      </c>
    </row>
    <row r="69" spans="1:25">
      <c r="A69" s="4">
        <f t="shared" si="16"/>
        <v>65</v>
      </c>
      <c r="B69" s="4">
        <f t="shared" si="17"/>
        <v>105</v>
      </c>
      <c r="C69" s="4"/>
      <c r="D69" s="4"/>
      <c r="E69" s="48">
        <f t="shared" si="2"/>
        <v>2830795.7566937967</v>
      </c>
      <c r="F69" s="48">
        <f t="shared" si="3"/>
        <v>2873200</v>
      </c>
      <c r="G69" s="48">
        <f t="shared" si="4"/>
        <v>0</v>
      </c>
      <c r="H69" s="48">
        <f t="shared" si="5"/>
        <v>2873200</v>
      </c>
      <c r="I69" s="48">
        <f t="shared" si="14"/>
        <v>2873200</v>
      </c>
      <c r="J69" s="51">
        <f>IF(B69="","",IF(N68&lt;=SUM($C$5:C69),"",IF(A69&lt;=jfq,(N69/C69-1)/((A69+1)/2),(N69/SUM($C$5:C69)-1)/(A69-(jfq-1)/2))))</f>
        <v>7.533968253968254E-2</v>
      </c>
      <c r="K69" s="51">
        <f>IF(X69="","",IF(A69&lt;=jfq,(X69-bf*10000)/SUM(C$5:$C69)/(C69/C68),X69/SUM(C$5:$C69)))</f>
        <v>0.16700000000000001</v>
      </c>
      <c r="L69" s="51">
        <f>IF(B69="","",IF(N68&lt;=SUM($C$5:C69),"",IF(C69="",N69/N68-1,(N69/N68)/(C69/C68)-1)))</f>
        <v>2.9931533856687009E-2</v>
      </c>
      <c r="M69" s="5">
        <f t="shared" si="15"/>
        <v>2830795.7566937967</v>
      </c>
      <c r="N69" s="5">
        <f t="shared" ref="N69:N100" si="19">IF(A69="","",bf*10*IF(xb="男",IF(jfq=3,VLOOKUP(nl,M3XJ,A69+1,FALSE),IF(jfq=5,VLOOKUP(nl,M5XJ,A69+1,FALSE),VLOOKUP(nl,M10XJ,A69+1,FALSE))),IF(jfq=3,VLOOKUP(nl,F3XJ,A69+1,FALSE),IF(jfq=5,VLOOKUP(nl,F5XJ,A69+1,FALSE),VLOOKUP(nl,F10XJ,A69+1,FALSE)))))</f>
        <v>2873200</v>
      </c>
      <c r="O69" s="26">
        <f>IF(A69="","",IF(B69&lt;18,MAX(SUM($C$5:C69),N69),IF(A69&lt;=jfq,IF(B69&lt;41,MAX(SUM($C$5:C69)*1.6,N69),IF(B69&lt;61,MAX(SUM($C$5:C69)*1.4,N69),MAX(SUM($C$5:C69)*1.2,N69))),IF(B69&lt;41,MAX(SUM($C$5:C69)*1.6,N69,M69),IF(B69&lt;61,MAX(SUM($C$5:C69)*1.4,N69,M69),MAX(SUM($C$5:C69)*1.2,N69,M69))))))</f>
        <v>2873200</v>
      </c>
      <c r="P69" s="5">
        <f t="shared" si="6"/>
        <v>0</v>
      </c>
      <c r="Q69" s="5">
        <f t="shared" si="7"/>
        <v>2873200</v>
      </c>
      <c r="R69" s="26">
        <f t="shared" si="8"/>
        <v>2873200</v>
      </c>
      <c r="S69" s="26">
        <f>IF(A69="","",SUM($C$5:C69)*R69/N69)</f>
        <v>500000</v>
      </c>
      <c r="T69" s="5">
        <f t="shared" si="9"/>
        <v>2830795.7566937967</v>
      </c>
      <c r="U69" s="5">
        <f t="shared" si="10"/>
        <v>2873200</v>
      </c>
      <c r="V69" s="5">
        <f t="shared" si="11"/>
        <v>0</v>
      </c>
      <c r="W69" s="5">
        <f t="shared" si="12"/>
        <v>2873200</v>
      </c>
      <c r="X69" s="26">
        <f>IF(A69=1,"",IF(A69="","",IF(N68&gt;=SUM($C$4:C68),N69-N68,"")))</f>
        <v>83500</v>
      </c>
      <c r="Y69" s="1">
        <f t="shared" si="13"/>
        <v>0</v>
      </c>
    </row>
    <row r="70" spans="1:25">
      <c r="A70" s="4" t="str">
        <f t="shared" si="16"/>
        <v/>
      </c>
      <c r="B70" s="4" t="str">
        <f t="shared" si="17"/>
        <v/>
      </c>
      <c r="C70" s="4"/>
      <c r="D70" s="4"/>
      <c r="E70" s="48" t="str">
        <f t="shared" ref="E70:E109" si="20">IF(A70="","",T70)</f>
        <v/>
      </c>
      <c r="F70" s="48" t="str">
        <f t="shared" ref="F70:F109" si="21">IF(A70="","",U70)</f>
        <v/>
      </c>
      <c r="G70" s="48" t="str">
        <f t="shared" ref="G70:G109" si="22">IF(A70="","",V70)</f>
        <v/>
      </c>
      <c r="H70" s="48" t="str">
        <f t="shared" ref="H70:H109" si="23">IF(A70="","",W70)</f>
        <v/>
      </c>
      <c r="I70" s="48" t="str">
        <f t="shared" si="14"/>
        <v/>
      </c>
      <c r="J70" s="51" t="str">
        <f>IF(B70="","",IF(N69&lt;=SUM($C$5:C70),"",IF(A70&lt;=jfq,(N70/C70-1)/((A70+1)/2),(N70/SUM($C$5:C70)-1)/(A70-(jfq-1)/2))))</f>
        <v/>
      </c>
      <c r="K70" s="51" t="str">
        <f>IF(X70="","",IF(A70&lt;=jfq,(X70-bf*10000)/SUM(C$5:$C70)/(C70/C69),X70/SUM(C$5:$C70)))</f>
        <v/>
      </c>
      <c r="L70" s="51" t="str">
        <f>IF(B70="","",IF(N69&lt;=SUM($C$5:C70),"",IF(C70="",N70/N69-1,(N70/N69)/(C70/C69)-1)))</f>
        <v/>
      </c>
      <c r="M70" s="5" t="str">
        <f t="shared" si="15"/>
        <v/>
      </c>
      <c r="N70" s="5" t="str">
        <f t="shared" si="19"/>
        <v/>
      </c>
      <c r="O70" s="26" t="str">
        <f>IF(A70="","",IF(B70&lt;18,MAX(SUM($C$5:C70),N70),IF(A70&lt;=jfq,IF(B70&lt;41,MAX(SUM($C$5:C70)*1.6,N70),IF(B70&lt;61,MAX(SUM($C$5:C70)*1.4,N70),MAX(SUM($C$5:C70)*1.2,N70))),IF(B70&lt;41,MAX(SUM($C$5:C70)*1.6,N70,M70),IF(B70&lt;61,MAX(SUM($C$5:C70)*1.4,N70,M70),MAX(SUM($C$5:C70)*1.2,N70,M70))))))</f>
        <v/>
      </c>
      <c r="P70" s="5" t="str">
        <f t="shared" ref="P70:P109" si="24">IF(B70="","",IF(AND(B70&gt;=18,B70&lt;=75),$M$5*2,0))</f>
        <v/>
      </c>
      <c r="Q70" s="5" t="str">
        <f t="shared" ref="Q70:Q109" si="25">IF(A70="","",O70+P70)</f>
        <v/>
      </c>
      <c r="R70" s="26" t="str">
        <f t="shared" ref="R70:R109" si="26">IF(A70="","",I70)</f>
        <v/>
      </c>
      <c r="S70" s="26" t="str">
        <f>IF(A70="","",SUM($C$5:C70)*R70/N70)</f>
        <v/>
      </c>
      <c r="T70" s="5" t="str">
        <f t="shared" ref="T70:T109" si="27">IF(A70="","",M70/N70*R70)</f>
        <v/>
      </c>
      <c r="U70" s="5" t="str">
        <f t="shared" ref="U70:U109" si="28">IF(A70="","",O70/N70*R70)</f>
        <v/>
      </c>
      <c r="V70" s="5" t="str">
        <f t="shared" ref="V70:V109" si="29">IF(A70="","",P70/N70*R70)</f>
        <v/>
      </c>
      <c r="W70" s="5" t="str">
        <f t="shared" ref="W70:W109" si="30">IF(A70="","",U70+V70)</f>
        <v/>
      </c>
      <c r="X70" s="26" t="str">
        <f>IF(A70=1,"",IF(A70="","",IF(N69&gt;=SUM($C$4:C69),N70-N69,"")))</f>
        <v/>
      </c>
      <c r="Y70" s="1">
        <f t="shared" ref="Y70:Y109" si="31">IF(B70="",0,IF(D70&lt;=I70*0.2,0,1))</f>
        <v>0</v>
      </c>
    </row>
    <row r="71" spans="1:25">
      <c r="A71" s="4" t="str">
        <f t="shared" si="16"/>
        <v/>
      </c>
      <c r="B71" s="4" t="str">
        <f t="shared" si="17"/>
        <v/>
      </c>
      <c r="C71" s="4"/>
      <c r="D71" s="4"/>
      <c r="E71" s="48" t="str">
        <f t="shared" si="20"/>
        <v/>
      </c>
      <c r="F71" s="48" t="str">
        <f t="shared" si="21"/>
        <v/>
      </c>
      <c r="G71" s="48" t="str">
        <f t="shared" si="22"/>
        <v/>
      </c>
      <c r="H71" s="48" t="str">
        <f t="shared" si="23"/>
        <v/>
      </c>
      <c r="I71" s="48" t="str">
        <f t="shared" ref="I71:I109" si="32">IF(B71="","",I70/N70*N71-D71)</f>
        <v/>
      </c>
      <c r="J71" s="51" t="str">
        <f>IF(B71="","",IF(N70&lt;=SUM($C$5:C71),"",IF(A71&lt;=jfq,(N71/C71-1)/((A71+1)/2),(N71/SUM($C$5:C71)-1)/(A71-(jfq-1)/2))))</f>
        <v/>
      </c>
      <c r="K71" s="51" t="str">
        <f>IF(X71="","",IF(A71&lt;=jfq,(X71-bf*10000)/SUM(C$5:$C71)/(C71/C70),X71/SUM(C$5:$C71)))</f>
        <v/>
      </c>
      <c r="L71" s="51" t="str">
        <f>IF(B71="","",IF(N70&lt;=SUM($C$5:C71),"",IF(C71="",N71/N70-1,(N71/N70)/(C71/C70)-1)))</f>
        <v/>
      </c>
      <c r="M71" s="5" t="str">
        <f t="shared" ref="M71:M109" si="33">IF(A71="","",M70*1.03)</f>
        <v/>
      </c>
      <c r="N71" s="5" t="str">
        <f t="shared" si="19"/>
        <v/>
      </c>
      <c r="O71" s="26" t="str">
        <f>IF(A71="","",IF(B71&lt;18,MAX(SUM($C$5:C71),N71),IF(A71&lt;=jfq,IF(B71&lt;41,MAX(SUM($C$5:C71)*1.6,N71),IF(B71&lt;61,MAX(SUM($C$5:C71)*1.4,N71),MAX(SUM($C$5:C71)*1.2,N71))),IF(B71&lt;41,MAX(SUM($C$5:C71)*1.6,N71,M71),IF(B71&lt;61,MAX(SUM($C$5:C71)*1.4,N71,M71),MAX(SUM($C$5:C71)*1.2,N71,M71))))))</f>
        <v/>
      </c>
      <c r="P71" s="5" t="str">
        <f t="shared" si="24"/>
        <v/>
      </c>
      <c r="Q71" s="5" t="str">
        <f t="shared" si="25"/>
        <v/>
      </c>
      <c r="R71" s="26" t="str">
        <f t="shared" si="26"/>
        <v/>
      </c>
      <c r="S71" s="26" t="str">
        <f>IF(A71="","",SUM($C$5:C71)*R71/N71)</f>
        <v/>
      </c>
      <c r="T71" s="5" t="str">
        <f t="shared" si="27"/>
        <v/>
      </c>
      <c r="U71" s="5" t="str">
        <f t="shared" si="28"/>
        <v/>
      </c>
      <c r="V71" s="5" t="str">
        <f t="shared" si="29"/>
        <v/>
      </c>
      <c r="W71" s="5" t="str">
        <f t="shared" si="30"/>
        <v/>
      </c>
      <c r="X71" s="26" t="str">
        <f>IF(A71=1,"",IF(A71="","",IF(N70&gt;=SUM($C$4:C70),N71-N70,"")))</f>
        <v/>
      </c>
      <c r="Y71" s="1">
        <f t="shared" si="31"/>
        <v>0</v>
      </c>
    </row>
    <row r="72" spans="1:25">
      <c r="A72" s="4" t="str">
        <f t="shared" si="16"/>
        <v/>
      </c>
      <c r="B72" s="4" t="str">
        <f t="shared" si="17"/>
        <v/>
      </c>
      <c r="C72" s="4"/>
      <c r="D72" s="4"/>
      <c r="E72" s="48" t="str">
        <f t="shared" si="20"/>
        <v/>
      </c>
      <c r="F72" s="48" t="str">
        <f t="shared" si="21"/>
        <v/>
      </c>
      <c r="G72" s="48" t="str">
        <f t="shared" si="22"/>
        <v/>
      </c>
      <c r="H72" s="48" t="str">
        <f t="shared" si="23"/>
        <v/>
      </c>
      <c r="I72" s="48" t="str">
        <f t="shared" si="32"/>
        <v/>
      </c>
      <c r="J72" s="51" t="str">
        <f>IF(B72="","",IF(N71&lt;=SUM($C$5:C72),"",IF(A72&lt;=jfq,(N72/C72-1)/((A72+1)/2),(N72/SUM($C$5:C72)-1)/(A72-(jfq-1)/2))))</f>
        <v/>
      </c>
      <c r="K72" s="51" t="str">
        <f>IF(X72="","",IF(A72&lt;=jfq,(X72-bf*10000)/SUM(C$5:$C72)/(C72/C71),X72/SUM(C$5:$C72)))</f>
        <v/>
      </c>
      <c r="L72" s="51" t="str">
        <f>IF(B72="","",IF(N71&lt;=SUM($C$5:C72),"",IF(C72="",N72/N71-1,(N72/N71)/(C72/C71)-1)))</f>
        <v/>
      </c>
      <c r="M72" s="5" t="str">
        <f t="shared" si="33"/>
        <v/>
      </c>
      <c r="N72" s="5" t="str">
        <f t="shared" si="19"/>
        <v/>
      </c>
      <c r="O72" s="26" t="str">
        <f>IF(A72="","",IF(B72&lt;18,MAX(SUM($C$5:C72),N72),IF(A72&lt;=jfq,IF(B72&lt;41,MAX(SUM($C$5:C72)*1.6,N72),IF(B72&lt;61,MAX(SUM($C$5:C72)*1.4,N72),MAX(SUM($C$5:C72)*1.2,N72))),IF(B72&lt;41,MAX(SUM($C$5:C72)*1.6,N72,M72),IF(B72&lt;61,MAX(SUM($C$5:C72)*1.4,N72,M72),MAX(SUM($C$5:C72)*1.2,N72,M72))))))</f>
        <v/>
      </c>
      <c r="P72" s="5" t="str">
        <f t="shared" si="24"/>
        <v/>
      </c>
      <c r="Q72" s="5" t="str">
        <f t="shared" si="25"/>
        <v/>
      </c>
      <c r="R72" s="26" t="str">
        <f t="shared" si="26"/>
        <v/>
      </c>
      <c r="S72" s="26" t="str">
        <f>IF(A72="","",SUM($C$5:C72)*R72/N72)</f>
        <v/>
      </c>
      <c r="T72" s="5" t="str">
        <f t="shared" si="27"/>
        <v/>
      </c>
      <c r="U72" s="5" t="str">
        <f t="shared" si="28"/>
        <v/>
      </c>
      <c r="V72" s="5" t="str">
        <f t="shared" si="29"/>
        <v/>
      </c>
      <c r="W72" s="5" t="str">
        <f t="shared" si="30"/>
        <v/>
      </c>
      <c r="X72" s="26" t="str">
        <f>IF(A72=1,"",IF(A72="","",IF(N71&gt;=SUM($C$4:C71),N72-N71,"")))</f>
        <v/>
      </c>
      <c r="Y72" s="1">
        <f t="shared" si="31"/>
        <v>0</v>
      </c>
    </row>
    <row r="73" spans="1:25">
      <c r="A73" s="4" t="str">
        <f t="shared" ref="A73:A109" si="34">IF(B73="","",A72+1)</f>
        <v/>
      </c>
      <c r="B73" s="4" t="str">
        <f t="shared" ref="B73:B109" si="35">IF(OR(B72=105,B72=""),"",B72+1)</f>
        <v/>
      </c>
      <c r="C73" s="4"/>
      <c r="D73" s="4"/>
      <c r="E73" s="48" t="str">
        <f t="shared" si="20"/>
        <v/>
      </c>
      <c r="F73" s="48" t="str">
        <f t="shared" si="21"/>
        <v/>
      </c>
      <c r="G73" s="48" t="str">
        <f t="shared" si="22"/>
        <v/>
      </c>
      <c r="H73" s="48" t="str">
        <f t="shared" si="23"/>
        <v/>
      </c>
      <c r="I73" s="48" t="str">
        <f t="shared" si="32"/>
        <v/>
      </c>
      <c r="J73" s="51" t="str">
        <f>IF(B73="","",IF(N72&lt;=SUM($C$5:C73),"",IF(A73&lt;=jfq,(N73/C73-1)/((A73+1)/2),(N73/SUM($C$5:C73)-1)/(A73-(jfq-1)/2))))</f>
        <v/>
      </c>
      <c r="K73" s="51" t="str">
        <f>IF(X73="","",IF(A73&lt;=jfq,(X73-bf*10000)/SUM(C$5:$C73)/(C73/C72),X73/SUM(C$5:$C73)))</f>
        <v/>
      </c>
      <c r="L73" s="51" t="str">
        <f>IF(B73="","",IF(N72&lt;=SUM($C$5:C73),"",IF(C73="",N73/N72-1,(N73/N72)/(C73/C72)-1)))</f>
        <v/>
      </c>
      <c r="M73" s="5" t="str">
        <f t="shared" si="33"/>
        <v/>
      </c>
      <c r="N73" s="5" t="str">
        <f t="shared" si="19"/>
        <v/>
      </c>
      <c r="O73" s="26" t="str">
        <f>IF(A73="","",IF(B73&lt;18,MAX(SUM($C$5:C73),N73),IF(A73&lt;=jfq,IF(B73&lt;41,MAX(SUM($C$5:C73)*1.6,N73),IF(B73&lt;61,MAX(SUM($C$5:C73)*1.4,N73),MAX(SUM($C$5:C73)*1.2,N73))),IF(B73&lt;41,MAX(SUM($C$5:C73)*1.6,N73,M73),IF(B73&lt;61,MAX(SUM($C$5:C73)*1.4,N73,M73),MAX(SUM($C$5:C73)*1.2,N73,M73))))))</f>
        <v/>
      </c>
      <c r="P73" s="5" t="str">
        <f t="shared" si="24"/>
        <v/>
      </c>
      <c r="Q73" s="5" t="str">
        <f t="shared" si="25"/>
        <v/>
      </c>
      <c r="R73" s="26" t="str">
        <f t="shared" si="26"/>
        <v/>
      </c>
      <c r="S73" s="26" t="str">
        <f>IF(A73="","",SUM($C$5:C73)*R73/N73)</f>
        <v/>
      </c>
      <c r="T73" s="5" t="str">
        <f t="shared" si="27"/>
        <v/>
      </c>
      <c r="U73" s="5" t="str">
        <f t="shared" si="28"/>
        <v/>
      </c>
      <c r="V73" s="5" t="str">
        <f t="shared" si="29"/>
        <v/>
      </c>
      <c r="W73" s="5" t="str">
        <f t="shared" si="30"/>
        <v/>
      </c>
      <c r="X73" s="26" t="str">
        <f>IF(A73=1,"",IF(A73="","",IF(N72&gt;=SUM($C$4:C72),N73-N72,"")))</f>
        <v/>
      </c>
      <c r="Y73" s="1">
        <f t="shared" si="31"/>
        <v>0</v>
      </c>
    </row>
    <row r="74" spans="1:25">
      <c r="A74" s="4" t="str">
        <f t="shared" si="34"/>
        <v/>
      </c>
      <c r="B74" s="4" t="str">
        <f t="shared" si="35"/>
        <v/>
      </c>
      <c r="C74" s="4"/>
      <c r="D74" s="4"/>
      <c r="E74" s="48" t="str">
        <f t="shared" si="20"/>
        <v/>
      </c>
      <c r="F74" s="48" t="str">
        <f t="shared" si="21"/>
        <v/>
      </c>
      <c r="G74" s="48" t="str">
        <f t="shared" si="22"/>
        <v/>
      </c>
      <c r="H74" s="48" t="str">
        <f t="shared" si="23"/>
        <v/>
      </c>
      <c r="I74" s="48" t="str">
        <f t="shared" si="32"/>
        <v/>
      </c>
      <c r="J74" s="51" t="str">
        <f>IF(B74="","",IF(N73&lt;=SUM($C$5:C74),"",IF(A74&lt;=jfq,(N74/C74-1)/((A74+1)/2),(N74/SUM($C$5:C74)-1)/(A74-(jfq-1)/2))))</f>
        <v/>
      </c>
      <c r="K74" s="51" t="str">
        <f>IF(X74="","",IF(A74&lt;=jfq,(X74-bf*10000)/SUM(C$5:$C74)/(C74/C73),X74/SUM(C$5:$C74)))</f>
        <v/>
      </c>
      <c r="L74" s="51" t="str">
        <f>IF(B74="","",IF(N73&lt;=SUM($C$5:C74),"",IF(C74="",N74/N73-1,(N74/N73)/(C74/C73)-1)))</f>
        <v/>
      </c>
      <c r="M74" s="5" t="str">
        <f t="shared" si="33"/>
        <v/>
      </c>
      <c r="N74" s="5" t="str">
        <f t="shared" si="19"/>
        <v/>
      </c>
      <c r="O74" s="26" t="str">
        <f>IF(A74="","",IF(B74&lt;18,MAX(SUM($C$5:C74),N74),IF(A74&lt;=jfq,IF(B74&lt;41,MAX(SUM($C$5:C74)*1.6,N74),IF(B74&lt;61,MAX(SUM($C$5:C74)*1.4,N74),MAX(SUM($C$5:C74)*1.2,N74))),IF(B74&lt;41,MAX(SUM($C$5:C74)*1.6,N74,M74),IF(B74&lt;61,MAX(SUM($C$5:C74)*1.4,N74,M74),MAX(SUM($C$5:C74)*1.2,N74,M74))))))</f>
        <v/>
      </c>
      <c r="P74" s="5" t="str">
        <f t="shared" si="24"/>
        <v/>
      </c>
      <c r="Q74" s="5" t="str">
        <f t="shared" si="25"/>
        <v/>
      </c>
      <c r="R74" s="26" t="str">
        <f t="shared" si="26"/>
        <v/>
      </c>
      <c r="S74" s="26" t="str">
        <f>IF(A74="","",SUM($C$5:C74)*R74/N74)</f>
        <v/>
      </c>
      <c r="T74" s="5" t="str">
        <f t="shared" si="27"/>
        <v/>
      </c>
      <c r="U74" s="5" t="str">
        <f t="shared" si="28"/>
        <v/>
      </c>
      <c r="V74" s="5" t="str">
        <f t="shared" si="29"/>
        <v/>
      </c>
      <c r="W74" s="5" t="str">
        <f t="shared" si="30"/>
        <v/>
      </c>
      <c r="X74" s="26" t="str">
        <f>IF(A74=1,"",IF(A74="","",IF(N73&gt;=SUM($C$4:C73),N74-N73,"")))</f>
        <v/>
      </c>
      <c r="Y74" s="1">
        <f t="shared" si="31"/>
        <v>0</v>
      </c>
    </row>
    <row r="75" spans="1:25">
      <c r="A75" s="4" t="str">
        <f t="shared" si="34"/>
        <v/>
      </c>
      <c r="B75" s="4" t="str">
        <f t="shared" si="35"/>
        <v/>
      </c>
      <c r="C75" s="4"/>
      <c r="D75" s="4"/>
      <c r="E75" s="48" t="str">
        <f t="shared" si="20"/>
        <v/>
      </c>
      <c r="F75" s="48" t="str">
        <f t="shared" si="21"/>
        <v/>
      </c>
      <c r="G75" s="48" t="str">
        <f t="shared" si="22"/>
        <v/>
      </c>
      <c r="H75" s="48" t="str">
        <f t="shared" si="23"/>
        <v/>
      </c>
      <c r="I75" s="48" t="str">
        <f t="shared" si="32"/>
        <v/>
      </c>
      <c r="J75" s="51" t="str">
        <f>IF(B75="","",IF(N74&lt;=SUM($C$5:C75),"",IF(A75&lt;=jfq,(N75/C75-1)/((A75+1)/2),(N75/SUM($C$5:C75)-1)/(A75-(jfq-1)/2))))</f>
        <v/>
      </c>
      <c r="K75" s="51" t="str">
        <f>IF(X75="","",IF(A75&lt;=jfq,(X75-bf*10000)/SUM(C$5:$C75)/(C75/C74),X75/SUM(C$5:$C75)))</f>
        <v/>
      </c>
      <c r="L75" s="51" t="str">
        <f>IF(B75="","",IF(N74&lt;=SUM($C$5:C75),"",IF(C75="",N75/N74-1,(N75/N74)/(C75/C74)-1)))</f>
        <v/>
      </c>
      <c r="M75" s="5" t="str">
        <f t="shared" si="33"/>
        <v/>
      </c>
      <c r="N75" s="5" t="str">
        <f t="shared" si="19"/>
        <v/>
      </c>
      <c r="O75" s="26" t="str">
        <f>IF(A75="","",IF(B75&lt;18,MAX(SUM($C$5:C75),N75),IF(A75&lt;=jfq,IF(B75&lt;41,MAX(SUM($C$5:C75)*1.6,N75),IF(B75&lt;61,MAX(SUM($C$5:C75)*1.4,N75),MAX(SUM($C$5:C75)*1.2,N75))),IF(B75&lt;41,MAX(SUM($C$5:C75)*1.6,N75,M75),IF(B75&lt;61,MAX(SUM($C$5:C75)*1.4,N75,M75),MAX(SUM($C$5:C75)*1.2,N75,M75))))))</f>
        <v/>
      </c>
      <c r="P75" s="5" t="str">
        <f t="shared" si="24"/>
        <v/>
      </c>
      <c r="Q75" s="5" t="str">
        <f t="shared" si="25"/>
        <v/>
      </c>
      <c r="R75" s="26" t="str">
        <f t="shared" si="26"/>
        <v/>
      </c>
      <c r="S75" s="26" t="str">
        <f>IF(A75="","",SUM($C$5:C75)*R75/N75)</f>
        <v/>
      </c>
      <c r="T75" s="5" t="str">
        <f t="shared" si="27"/>
        <v/>
      </c>
      <c r="U75" s="5" t="str">
        <f t="shared" si="28"/>
        <v/>
      </c>
      <c r="V75" s="5" t="str">
        <f t="shared" si="29"/>
        <v/>
      </c>
      <c r="W75" s="5" t="str">
        <f t="shared" si="30"/>
        <v/>
      </c>
      <c r="X75" s="26" t="str">
        <f>IF(A75=1,"",IF(A75="","",IF(N74&gt;=SUM($C$4:C74),N75-N74,"")))</f>
        <v/>
      </c>
      <c r="Y75" s="1">
        <f t="shared" si="31"/>
        <v>0</v>
      </c>
    </row>
    <row r="76" spans="1:25">
      <c r="A76" s="4" t="str">
        <f t="shared" si="34"/>
        <v/>
      </c>
      <c r="B76" s="4" t="str">
        <f t="shared" si="35"/>
        <v/>
      </c>
      <c r="C76" s="4"/>
      <c r="D76" s="4"/>
      <c r="E76" s="48" t="str">
        <f t="shared" si="20"/>
        <v/>
      </c>
      <c r="F76" s="48" t="str">
        <f t="shared" si="21"/>
        <v/>
      </c>
      <c r="G76" s="48" t="str">
        <f t="shared" si="22"/>
        <v/>
      </c>
      <c r="H76" s="48" t="str">
        <f t="shared" si="23"/>
        <v/>
      </c>
      <c r="I76" s="48" t="str">
        <f t="shared" si="32"/>
        <v/>
      </c>
      <c r="J76" s="51" t="str">
        <f>IF(B76="","",IF(N75&lt;=SUM($C$5:C76),"",IF(A76&lt;=jfq,(N76/C76-1)/((A76+1)/2),(N76/SUM($C$5:C76)-1)/(A76-(jfq-1)/2))))</f>
        <v/>
      </c>
      <c r="K76" s="51" t="str">
        <f>IF(X76="","",IF(A76&lt;=jfq,(X76-bf*10000)/SUM(C$5:$C76)/(C76/C75),X76/SUM(C$5:$C76)))</f>
        <v/>
      </c>
      <c r="L76" s="51" t="str">
        <f>IF(B76="","",IF(N75&lt;=SUM($C$5:C76),"",IF(C76="",N76/N75-1,(N76/N75)/(C76/C75)-1)))</f>
        <v/>
      </c>
      <c r="M76" s="5" t="str">
        <f t="shared" si="33"/>
        <v/>
      </c>
      <c r="N76" s="5" t="str">
        <f t="shared" si="19"/>
        <v/>
      </c>
      <c r="O76" s="26" t="str">
        <f>IF(A76="","",IF(B76&lt;18,MAX(SUM($C$5:C76),N76),IF(A76&lt;=jfq,IF(B76&lt;41,MAX(SUM($C$5:C76)*1.6,N76),IF(B76&lt;61,MAX(SUM($C$5:C76)*1.4,N76),MAX(SUM($C$5:C76)*1.2,N76))),IF(B76&lt;41,MAX(SUM($C$5:C76)*1.6,N76,M76),IF(B76&lt;61,MAX(SUM($C$5:C76)*1.4,N76,M76),MAX(SUM($C$5:C76)*1.2,N76,M76))))))</f>
        <v/>
      </c>
      <c r="P76" s="5" t="str">
        <f t="shared" si="24"/>
        <v/>
      </c>
      <c r="Q76" s="5" t="str">
        <f t="shared" si="25"/>
        <v/>
      </c>
      <c r="R76" s="26" t="str">
        <f t="shared" si="26"/>
        <v/>
      </c>
      <c r="S76" s="26" t="str">
        <f>IF(A76="","",SUM($C$5:C76)*R76/N76)</f>
        <v/>
      </c>
      <c r="T76" s="5" t="str">
        <f t="shared" si="27"/>
        <v/>
      </c>
      <c r="U76" s="5" t="str">
        <f t="shared" si="28"/>
        <v/>
      </c>
      <c r="V76" s="5" t="str">
        <f t="shared" si="29"/>
        <v/>
      </c>
      <c r="W76" s="5" t="str">
        <f t="shared" si="30"/>
        <v/>
      </c>
      <c r="X76" s="26" t="str">
        <f>IF(A76=1,"",IF(A76="","",IF(N75&gt;=SUM($C$4:C75),N76-N75,"")))</f>
        <v/>
      </c>
      <c r="Y76" s="1">
        <f t="shared" si="31"/>
        <v>0</v>
      </c>
    </row>
    <row r="77" spans="1:25">
      <c r="A77" s="4" t="str">
        <f t="shared" si="34"/>
        <v/>
      </c>
      <c r="B77" s="4" t="str">
        <f t="shared" si="35"/>
        <v/>
      </c>
      <c r="C77" s="4"/>
      <c r="D77" s="4"/>
      <c r="E77" s="48" t="str">
        <f t="shared" si="20"/>
        <v/>
      </c>
      <c r="F77" s="48" t="str">
        <f t="shared" si="21"/>
        <v/>
      </c>
      <c r="G77" s="48" t="str">
        <f t="shared" si="22"/>
        <v/>
      </c>
      <c r="H77" s="48" t="str">
        <f t="shared" si="23"/>
        <v/>
      </c>
      <c r="I77" s="48" t="str">
        <f t="shared" si="32"/>
        <v/>
      </c>
      <c r="J77" s="51" t="str">
        <f>IF(B77="","",IF(N76&lt;=SUM($C$5:C77),"",IF(A77&lt;=jfq,(N77/C77-1)/((A77+1)/2),(N77/SUM($C$5:C77)-1)/(A77-(jfq-1)/2))))</f>
        <v/>
      </c>
      <c r="K77" s="51" t="str">
        <f>IF(X77="","",IF(A77&lt;=jfq,(X77-bf*10000)/SUM(C$5:$C77)/(C77/C76),X77/SUM(C$5:$C77)))</f>
        <v/>
      </c>
      <c r="L77" s="51" t="str">
        <f>IF(B77="","",IF(N76&lt;=SUM($C$5:C77),"",IF(C77="",N77/N76-1,(N77/N76)/(C77/C76)-1)))</f>
        <v/>
      </c>
      <c r="M77" s="5" t="str">
        <f t="shared" si="33"/>
        <v/>
      </c>
      <c r="N77" s="5" t="str">
        <f t="shared" si="19"/>
        <v/>
      </c>
      <c r="O77" s="26" t="str">
        <f>IF(A77="","",IF(B77&lt;18,MAX(SUM($C$5:C77),N77),IF(A77&lt;=jfq,IF(B77&lt;41,MAX(SUM($C$5:C77)*1.6,N77),IF(B77&lt;61,MAX(SUM($C$5:C77)*1.4,N77),MAX(SUM($C$5:C77)*1.2,N77))),IF(B77&lt;41,MAX(SUM($C$5:C77)*1.6,N77,M77),IF(B77&lt;61,MAX(SUM($C$5:C77)*1.4,N77,M77),MAX(SUM($C$5:C77)*1.2,N77,M77))))))</f>
        <v/>
      </c>
      <c r="P77" s="5" t="str">
        <f t="shared" si="24"/>
        <v/>
      </c>
      <c r="Q77" s="5" t="str">
        <f t="shared" si="25"/>
        <v/>
      </c>
      <c r="R77" s="26" t="str">
        <f t="shared" si="26"/>
        <v/>
      </c>
      <c r="S77" s="26" t="str">
        <f>IF(A77="","",SUM($C$5:C77)*R77/N77)</f>
        <v/>
      </c>
      <c r="T77" s="5" t="str">
        <f t="shared" si="27"/>
        <v/>
      </c>
      <c r="U77" s="5" t="str">
        <f t="shared" si="28"/>
        <v/>
      </c>
      <c r="V77" s="5" t="str">
        <f t="shared" si="29"/>
        <v/>
      </c>
      <c r="W77" s="5" t="str">
        <f t="shared" si="30"/>
        <v/>
      </c>
      <c r="X77" s="26" t="str">
        <f>IF(A77=1,"",IF(A77="","",IF(N76&gt;=SUM($C$4:C76),N77-N76,"")))</f>
        <v/>
      </c>
      <c r="Y77" s="1">
        <f t="shared" si="31"/>
        <v>0</v>
      </c>
    </row>
    <row r="78" spans="1:25">
      <c r="A78" s="4" t="str">
        <f t="shared" si="34"/>
        <v/>
      </c>
      <c r="B78" s="4" t="str">
        <f t="shared" si="35"/>
        <v/>
      </c>
      <c r="C78" s="4"/>
      <c r="D78" s="4"/>
      <c r="E78" s="48" t="str">
        <f t="shared" si="20"/>
        <v/>
      </c>
      <c r="F78" s="48" t="str">
        <f t="shared" si="21"/>
        <v/>
      </c>
      <c r="G78" s="48" t="str">
        <f t="shared" si="22"/>
        <v/>
      </c>
      <c r="H78" s="48" t="str">
        <f t="shared" si="23"/>
        <v/>
      </c>
      <c r="I78" s="48" t="str">
        <f t="shared" si="32"/>
        <v/>
      </c>
      <c r="J78" s="51" t="str">
        <f>IF(B78="","",IF(N77&lt;=SUM($C$5:C78),"",IF(A78&lt;=jfq,(N78/C78-1)/((A78+1)/2),(N78/SUM($C$5:C78)-1)/(A78-(jfq-1)/2))))</f>
        <v/>
      </c>
      <c r="K78" s="51" t="str">
        <f>IF(X78="","",IF(A78&lt;=jfq,(X78-bf*10000)/SUM(C$5:$C78)/(C78/C77),X78/SUM(C$5:$C78)))</f>
        <v/>
      </c>
      <c r="L78" s="51" t="str">
        <f>IF(B78="","",IF(N77&lt;=SUM($C$5:C78),"",IF(C78="",N78/N77-1,(N78/N77)/(C78/C77)-1)))</f>
        <v/>
      </c>
      <c r="M78" s="5" t="str">
        <f t="shared" si="33"/>
        <v/>
      </c>
      <c r="N78" s="5" t="str">
        <f t="shared" si="19"/>
        <v/>
      </c>
      <c r="O78" s="26" t="str">
        <f>IF(A78="","",IF(B78&lt;18,MAX(SUM($C$5:C78),N78),IF(A78&lt;=jfq,IF(B78&lt;41,MAX(SUM($C$5:C78)*1.6,N78),IF(B78&lt;61,MAX(SUM($C$5:C78)*1.4,N78),MAX(SUM($C$5:C78)*1.2,N78))),IF(B78&lt;41,MAX(SUM($C$5:C78)*1.6,N78,M78),IF(B78&lt;61,MAX(SUM($C$5:C78)*1.4,N78,M78),MAX(SUM($C$5:C78)*1.2,N78,M78))))))</f>
        <v/>
      </c>
      <c r="P78" s="5" t="str">
        <f t="shared" si="24"/>
        <v/>
      </c>
      <c r="Q78" s="5" t="str">
        <f t="shared" si="25"/>
        <v/>
      </c>
      <c r="R78" s="26" t="str">
        <f t="shared" si="26"/>
        <v/>
      </c>
      <c r="S78" s="26" t="str">
        <f>IF(A78="","",SUM($C$5:C78)*R78/N78)</f>
        <v/>
      </c>
      <c r="T78" s="5" t="str">
        <f t="shared" si="27"/>
        <v/>
      </c>
      <c r="U78" s="5" t="str">
        <f t="shared" si="28"/>
        <v/>
      </c>
      <c r="V78" s="5" t="str">
        <f t="shared" si="29"/>
        <v/>
      </c>
      <c r="W78" s="5" t="str">
        <f t="shared" si="30"/>
        <v/>
      </c>
      <c r="X78" s="26" t="str">
        <f>IF(A78=1,"",IF(A78="","",IF(N77&gt;=SUM($C$4:C77),N78-N77,"")))</f>
        <v/>
      </c>
      <c r="Y78" s="1">
        <f t="shared" si="31"/>
        <v>0</v>
      </c>
    </row>
    <row r="79" spans="1:25">
      <c r="A79" s="4" t="str">
        <f t="shared" si="34"/>
        <v/>
      </c>
      <c r="B79" s="4" t="str">
        <f t="shared" si="35"/>
        <v/>
      </c>
      <c r="C79" s="4"/>
      <c r="D79" s="4"/>
      <c r="E79" s="48" t="str">
        <f t="shared" si="20"/>
        <v/>
      </c>
      <c r="F79" s="48" t="str">
        <f t="shared" si="21"/>
        <v/>
      </c>
      <c r="G79" s="48" t="str">
        <f t="shared" si="22"/>
        <v/>
      </c>
      <c r="H79" s="48" t="str">
        <f t="shared" si="23"/>
        <v/>
      </c>
      <c r="I79" s="48" t="str">
        <f t="shared" si="32"/>
        <v/>
      </c>
      <c r="J79" s="51" t="str">
        <f>IF(B79="","",IF(N78&lt;=SUM($C$5:C79),"",IF(A79&lt;=jfq,(N79/C79-1)/((A79+1)/2),(N79/SUM($C$5:C79)-1)/(A79-(jfq-1)/2))))</f>
        <v/>
      </c>
      <c r="K79" s="51" t="str">
        <f>IF(X79="","",IF(A79&lt;=jfq,(X79-bf*10000)/SUM(C$5:$C79)/(C79/C78),X79/SUM(C$5:$C79)))</f>
        <v/>
      </c>
      <c r="L79" s="51" t="str">
        <f>IF(B79="","",IF(N78&lt;=SUM($C$5:C79),"",IF(C79="",N79/N78-1,(N79/N78)/(C79/C78)-1)))</f>
        <v/>
      </c>
      <c r="M79" s="5" t="str">
        <f t="shared" si="33"/>
        <v/>
      </c>
      <c r="N79" s="5" t="str">
        <f t="shared" si="19"/>
        <v/>
      </c>
      <c r="O79" s="26" t="str">
        <f>IF(A79="","",IF(B79&lt;18,MAX(SUM($C$5:C79),N79),IF(A79&lt;=jfq,IF(B79&lt;41,MAX(SUM($C$5:C79)*1.6,N79),IF(B79&lt;61,MAX(SUM($C$5:C79)*1.4,N79),MAX(SUM($C$5:C79)*1.2,N79))),IF(B79&lt;41,MAX(SUM($C$5:C79)*1.6,N79,M79),IF(B79&lt;61,MAX(SUM($C$5:C79)*1.4,N79,M79),MAX(SUM($C$5:C79)*1.2,N79,M79))))))</f>
        <v/>
      </c>
      <c r="P79" s="5" t="str">
        <f t="shared" si="24"/>
        <v/>
      </c>
      <c r="Q79" s="5" t="str">
        <f t="shared" si="25"/>
        <v/>
      </c>
      <c r="R79" s="26" t="str">
        <f t="shared" si="26"/>
        <v/>
      </c>
      <c r="S79" s="26" t="str">
        <f>IF(A79="","",SUM($C$5:C79)*R79/N79)</f>
        <v/>
      </c>
      <c r="T79" s="5" t="str">
        <f t="shared" si="27"/>
        <v/>
      </c>
      <c r="U79" s="5" t="str">
        <f t="shared" si="28"/>
        <v/>
      </c>
      <c r="V79" s="5" t="str">
        <f t="shared" si="29"/>
        <v/>
      </c>
      <c r="W79" s="5" t="str">
        <f t="shared" si="30"/>
        <v/>
      </c>
      <c r="X79" s="26" t="str">
        <f>IF(A79=1,"",IF(A79="","",IF(N78&gt;=SUM($C$4:C78),N79-N78,"")))</f>
        <v/>
      </c>
      <c r="Y79" s="1">
        <f t="shared" si="31"/>
        <v>0</v>
      </c>
    </row>
    <row r="80" spans="1:25">
      <c r="A80" s="4" t="str">
        <f t="shared" si="34"/>
        <v/>
      </c>
      <c r="B80" s="4" t="str">
        <f t="shared" si="35"/>
        <v/>
      </c>
      <c r="C80" s="4"/>
      <c r="D80" s="4"/>
      <c r="E80" s="48" t="str">
        <f t="shared" si="20"/>
        <v/>
      </c>
      <c r="F80" s="48" t="str">
        <f t="shared" si="21"/>
        <v/>
      </c>
      <c r="G80" s="48" t="str">
        <f t="shared" si="22"/>
        <v/>
      </c>
      <c r="H80" s="48" t="str">
        <f t="shared" si="23"/>
        <v/>
      </c>
      <c r="I80" s="48" t="str">
        <f t="shared" si="32"/>
        <v/>
      </c>
      <c r="J80" s="51" t="str">
        <f>IF(B80="","",IF(N79&lt;=SUM($C$5:C80),"",IF(A80&lt;=jfq,(N80/C80-1)/((A80+1)/2),(N80/SUM($C$5:C80)-1)/(A80-(jfq-1)/2))))</f>
        <v/>
      </c>
      <c r="K80" s="51" t="str">
        <f>IF(X80="","",IF(A80&lt;=jfq,(X80-bf*10000)/SUM(C$5:$C80)/(C80/C79),X80/SUM(C$5:$C80)))</f>
        <v/>
      </c>
      <c r="L80" s="51" t="str">
        <f>IF(B80="","",IF(N79&lt;=SUM($C$5:C80),"",IF(C80="",N80/N79-1,(N80/N79)/(C80/C79)-1)))</f>
        <v/>
      </c>
      <c r="M80" s="5" t="str">
        <f t="shared" si="33"/>
        <v/>
      </c>
      <c r="N80" s="5" t="str">
        <f t="shared" si="19"/>
        <v/>
      </c>
      <c r="O80" s="26" t="str">
        <f>IF(A80="","",IF(B80&lt;18,MAX(SUM($C$5:C80),N80),IF(A80&lt;=jfq,IF(B80&lt;41,MAX(SUM($C$5:C80)*1.6,N80),IF(B80&lt;61,MAX(SUM($C$5:C80)*1.4,N80),MAX(SUM($C$5:C80)*1.2,N80))),IF(B80&lt;41,MAX(SUM($C$5:C80)*1.6,N80,M80),IF(B80&lt;61,MAX(SUM($C$5:C80)*1.4,N80,M80),MAX(SUM($C$5:C80)*1.2,N80,M80))))))</f>
        <v/>
      </c>
      <c r="P80" s="5" t="str">
        <f t="shared" si="24"/>
        <v/>
      </c>
      <c r="Q80" s="5" t="str">
        <f t="shared" si="25"/>
        <v/>
      </c>
      <c r="R80" s="26" t="str">
        <f t="shared" si="26"/>
        <v/>
      </c>
      <c r="S80" s="26" t="str">
        <f>IF(A80="","",SUM($C$5:C80)*R80/N80)</f>
        <v/>
      </c>
      <c r="T80" s="5" t="str">
        <f t="shared" si="27"/>
        <v/>
      </c>
      <c r="U80" s="5" t="str">
        <f t="shared" si="28"/>
        <v/>
      </c>
      <c r="V80" s="5" t="str">
        <f t="shared" si="29"/>
        <v/>
      </c>
      <c r="W80" s="5" t="str">
        <f t="shared" si="30"/>
        <v/>
      </c>
      <c r="X80" s="26" t="str">
        <f>IF(A80=1,"",IF(A80="","",IF(N79&gt;=SUM($C$4:C79),N80-N79,"")))</f>
        <v/>
      </c>
      <c r="Y80" s="1">
        <f t="shared" si="31"/>
        <v>0</v>
      </c>
    </row>
    <row r="81" spans="1:25">
      <c r="A81" s="4" t="str">
        <f t="shared" si="34"/>
        <v/>
      </c>
      <c r="B81" s="4" t="str">
        <f t="shared" si="35"/>
        <v/>
      </c>
      <c r="C81" s="4"/>
      <c r="D81" s="4"/>
      <c r="E81" s="48" t="str">
        <f t="shared" si="20"/>
        <v/>
      </c>
      <c r="F81" s="48" t="str">
        <f t="shared" si="21"/>
        <v/>
      </c>
      <c r="G81" s="48" t="str">
        <f t="shared" si="22"/>
        <v/>
      </c>
      <c r="H81" s="48" t="str">
        <f t="shared" si="23"/>
        <v/>
      </c>
      <c r="I81" s="48" t="str">
        <f t="shared" si="32"/>
        <v/>
      </c>
      <c r="J81" s="51" t="str">
        <f>IF(B81="","",IF(N80&lt;=SUM($C$5:C81),"",IF(A81&lt;=jfq,(N81/C81-1)/((A81+1)/2),(N81/SUM($C$5:C81)-1)/(A81-(jfq-1)/2))))</f>
        <v/>
      </c>
      <c r="K81" s="51" t="str">
        <f>IF(X81="","",IF(A81&lt;=jfq,(X81-bf*10000)/SUM(C$5:$C81)/(C81/C80),X81/SUM(C$5:$C81)))</f>
        <v/>
      </c>
      <c r="L81" s="51" t="str">
        <f>IF(B81="","",IF(N80&lt;=SUM($C$5:C81),"",IF(C81="",N81/N80-1,(N81/N80)/(C81/C80)-1)))</f>
        <v/>
      </c>
      <c r="M81" s="5" t="str">
        <f t="shared" si="33"/>
        <v/>
      </c>
      <c r="N81" s="5" t="str">
        <f t="shared" si="19"/>
        <v/>
      </c>
      <c r="O81" s="26" t="str">
        <f>IF(A81="","",IF(B81&lt;18,MAX(SUM($C$5:C81),N81),IF(A81&lt;=jfq,IF(B81&lt;41,MAX(SUM($C$5:C81)*1.6,N81),IF(B81&lt;61,MAX(SUM($C$5:C81)*1.4,N81),MAX(SUM($C$5:C81)*1.2,N81))),IF(B81&lt;41,MAX(SUM($C$5:C81)*1.6,N81,M81),IF(B81&lt;61,MAX(SUM($C$5:C81)*1.4,N81,M81),MAX(SUM($C$5:C81)*1.2,N81,M81))))))</f>
        <v/>
      </c>
      <c r="P81" s="5" t="str">
        <f t="shared" si="24"/>
        <v/>
      </c>
      <c r="Q81" s="5" t="str">
        <f t="shared" si="25"/>
        <v/>
      </c>
      <c r="R81" s="26" t="str">
        <f t="shared" si="26"/>
        <v/>
      </c>
      <c r="S81" s="26" t="str">
        <f>IF(A81="","",SUM($C$5:C81)*R81/N81)</f>
        <v/>
      </c>
      <c r="T81" s="5" t="str">
        <f t="shared" si="27"/>
        <v/>
      </c>
      <c r="U81" s="5" t="str">
        <f t="shared" si="28"/>
        <v/>
      </c>
      <c r="V81" s="5" t="str">
        <f t="shared" si="29"/>
        <v/>
      </c>
      <c r="W81" s="5" t="str">
        <f t="shared" si="30"/>
        <v/>
      </c>
      <c r="X81" s="26" t="str">
        <f>IF(A81=1,"",IF(A81="","",IF(N80&gt;=SUM($C$4:C80),N81-N80,"")))</f>
        <v/>
      </c>
      <c r="Y81" s="1">
        <f t="shared" si="31"/>
        <v>0</v>
      </c>
    </row>
    <row r="82" spans="1:25">
      <c r="A82" s="4" t="str">
        <f t="shared" si="34"/>
        <v/>
      </c>
      <c r="B82" s="4" t="str">
        <f t="shared" si="35"/>
        <v/>
      </c>
      <c r="C82" s="4"/>
      <c r="D82" s="4"/>
      <c r="E82" s="48" t="str">
        <f t="shared" si="20"/>
        <v/>
      </c>
      <c r="F82" s="48" t="str">
        <f t="shared" si="21"/>
        <v/>
      </c>
      <c r="G82" s="48" t="str">
        <f t="shared" si="22"/>
        <v/>
      </c>
      <c r="H82" s="48" t="str">
        <f t="shared" si="23"/>
        <v/>
      </c>
      <c r="I82" s="48" t="str">
        <f t="shared" si="32"/>
        <v/>
      </c>
      <c r="J82" s="51" t="str">
        <f>IF(B82="","",IF(N81&lt;=SUM($C$5:C82),"",IF(A82&lt;=jfq,(N82/C82-1)/((A82+1)/2),(N82/SUM($C$5:C82)-1)/(A82-(jfq-1)/2))))</f>
        <v/>
      </c>
      <c r="K82" s="51" t="str">
        <f>IF(X82="","",IF(A82&lt;=jfq,(X82-bf*10000)/SUM(C$5:$C82)/(C82/C81),X82/SUM(C$5:$C82)))</f>
        <v/>
      </c>
      <c r="L82" s="51" t="str">
        <f>IF(B82="","",IF(N81&lt;=SUM($C$5:C82),"",IF(C82="",N82/N81-1,(N82/N81)/(C82/C81)-1)))</f>
        <v/>
      </c>
      <c r="M82" s="5" t="str">
        <f t="shared" si="33"/>
        <v/>
      </c>
      <c r="N82" s="5" t="str">
        <f t="shared" si="19"/>
        <v/>
      </c>
      <c r="O82" s="26" t="str">
        <f>IF(A82="","",IF(B82&lt;18,MAX(SUM($C$5:C82),N82),IF(A82&lt;=jfq,IF(B82&lt;41,MAX(SUM($C$5:C82)*1.6,N82),IF(B82&lt;61,MAX(SUM($C$5:C82)*1.4,N82),MAX(SUM($C$5:C82)*1.2,N82))),IF(B82&lt;41,MAX(SUM($C$5:C82)*1.6,N82,M82),IF(B82&lt;61,MAX(SUM($C$5:C82)*1.4,N82,M82),MAX(SUM($C$5:C82)*1.2,N82,M82))))))</f>
        <v/>
      </c>
      <c r="P82" s="5" t="str">
        <f t="shared" si="24"/>
        <v/>
      </c>
      <c r="Q82" s="5" t="str">
        <f t="shared" si="25"/>
        <v/>
      </c>
      <c r="R82" s="26" t="str">
        <f t="shared" si="26"/>
        <v/>
      </c>
      <c r="S82" s="26" t="str">
        <f>IF(A82="","",SUM($C$5:C82)*R82/N82)</f>
        <v/>
      </c>
      <c r="T82" s="5" t="str">
        <f t="shared" si="27"/>
        <v/>
      </c>
      <c r="U82" s="5" t="str">
        <f t="shared" si="28"/>
        <v/>
      </c>
      <c r="V82" s="5" t="str">
        <f t="shared" si="29"/>
        <v/>
      </c>
      <c r="W82" s="5" t="str">
        <f t="shared" si="30"/>
        <v/>
      </c>
      <c r="X82" s="26" t="str">
        <f>IF(A82=1,"",IF(A82="","",IF(N81&gt;=SUM($C$4:C81),N82-N81,"")))</f>
        <v/>
      </c>
      <c r="Y82" s="1">
        <f t="shared" si="31"/>
        <v>0</v>
      </c>
    </row>
    <row r="83" spans="1:25">
      <c r="A83" s="4" t="str">
        <f t="shared" si="34"/>
        <v/>
      </c>
      <c r="B83" s="4" t="str">
        <f t="shared" si="35"/>
        <v/>
      </c>
      <c r="C83" s="4"/>
      <c r="D83" s="4"/>
      <c r="E83" s="48" t="str">
        <f t="shared" si="20"/>
        <v/>
      </c>
      <c r="F83" s="48" t="str">
        <f t="shared" si="21"/>
        <v/>
      </c>
      <c r="G83" s="48" t="str">
        <f t="shared" si="22"/>
        <v/>
      </c>
      <c r="H83" s="48" t="str">
        <f t="shared" si="23"/>
        <v/>
      </c>
      <c r="I83" s="48" t="str">
        <f t="shared" si="32"/>
        <v/>
      </c>
      <c r="J83" s="51" t="str">
        <f>IF(B83="","",IF(N82&lt;=SUM($C$5:C83),"",IF(A83&lt;=jfq,(N83/C83-1)/((A83+1)/2),(N83/SUM($C$5:C83)-1)/(A83-(jfq-1)/2))))</f>
        <v/>
      </c>
      <c r="K83" s="51" t="str">
        <f>IF(X83="","",IF(A83&lt;=jfq,(X83-bf*10000)/SUM(C$5:$C83)/(C83/C82),X83/SUM(C$5:$C83)))</f>
        <v/>
      </c>
      <c r="L83" s="51" t="str">
        <f>IF(B83="","",IF(N82&lt;=SUM($C$5:C83),"",IF(C83="",N83/N82-1,(N83/N82)/(C83/C82)-1)))</f>
        <v/>
      </c>
      <c r="M83" s="5" t="str">
        <f t="shared" si="33"/>
        <v/>
      </c>
      <c r="N83" s="5" t="str">
        <f t="shared" si="19"/>
        <v/>
      </c>
      <c r="O83" s="26" t="str">
        <f>IF(A83="","",IF(B83&lt;18,MAX(SUM($C$5:C83),N83),IF(A83&lt;=jfq,IF(B83&lt;41,MAX(SUM($C$5:C83)*1.6,N83),IF(B83&lt;61,MAX(SUM($C$5:C83)*1.4,N83),MAX(SUM($C$5:C83)*1.2,N83))),IF(B83&lt;41,MAX(SUM($C$5:C83)*1.6,N83,M83),IF(B83&lt;61,MAX(SUM($C$5:C83)*1.4,N83,M83),MAX(SUM($C$5:C83)*1.2,N83,M83))))))</f>
        <v/>
      </c>
      <c r="P83" s="5" t="str">
        <f t="shared" si="24"/>
        <v/>
      </c>
      <c r="Q83" s="5" t="str">
        <f t="shared" si="25"/>
        <v/>
      </c>
      <c r="R83" s="26" t="str">
        <f t="shared" si="26"/>
        <v/>
      </c>
      <c r="S83" s="26" t="str">
        <f>IF(A83="","",SUM($C$5:C83)*R83/N83)</f>
        <v/>
      </c>
      <c r="T83" s="5" t="str">
        <f t="shared" si="27"/>
        <v/>
      </c>
      <c r="U83" s="5" t="str">
        <f t="shared" si="28"/>
        <v/>
      </c>
      <c r="V83" s="5" t="str">
        <f t="shared" si="29"/>
        <v/>
      </c>
      <c r="W83" s="5" t="str">
        <f t="shared" si="30"/>
        <v/>
      </c>
      <c r="X83" s="26" t="str">
        <f>IF(A83=1,"",IF(A83="","",IF(N82&gt;=SUM($C$4:C82),N83-N82,"")))</f>
        <v/>
      </c>
      <c r="Y83" s="1">
        <f t="shared" si="31"/>
        <v>0</v>
      </c>
    </row>
    <row r="84" spans="1:25">
      <c r="A84" s="4" t="str">
        <f t="shared" si="34"/>
        <v/>
      </c>
      <c r="B84" s="4" t="str">
        <f t="shared" si="35"/>
        <v/>
      </c>
      <c r="C84" s="4"/>
      <c r="D84" s="4"/>
      <c r="E84" s="48" t="str">
        <f t="shared" si="20"/>
        <v/>
      </c>
      <c r="F84" s="48" t="str">
        <f t="shared" si="21"/>
        <v/>
      </c>
      <c r="G84" s="48" t="str">
        <f t="shared" si="22"/>
        <v/>
      </c>
      <c r="H84" s="48" t="str">
        <f t="shared" si="23"/>
        <v/>
      </c>
      <c r="I84" s="48" t="str">
        <f t="shared" si="32"/>
        <v/>
      </c>
      <c r="J84" s="51" t="str">
        <f>IF(B84="","",IF(N83&lt;=SUM($C$5:C84),"",IF(A84&lt;=jfq,(N84/C84-1)/((A84+1)/2),(N84/SUM($C$5:C84)-1)/(A84-(jfq-1)/2))))</f>
        <v/>
      </c>
      <c r="K84" s="51" t="str">
        <f>IF(X84="","",IF(A84&lt;=jfq,(X84-bf*10000)/SUM(C$5:$C84)/(C84/C83),X84/SUM(C$5:$C84)))</f>
        <v/>
      </c>
      <c r="L84" s="51" t="str">
        <f>IF(B84="","",IF(N83&lt;=SUM($C$5:C84),"",IF(C84="",N84/N83-1,(N84/N83)/(C84/C83)-1)))</f>
        <v/>
      </c>
      <c r="M84" s="5" t="str">
        <f t="shared" si="33"/>
        <v/>
      </c>
      <c r="N84" s="5" t="str">
        <f t="shared" si="19"/>
        <v/>
      </c>
      <c r="O84" s="26" t="str">
        <f>IF(A84="","",IF(B84&lt;18,MAX(SUM($C$5:C84),N84),IF(A84&lt;=jfq,IF(B84&lt;41,MAX(SUM($C$5:C84)*1.6,N84),IF(B84&lt;61,MAX(SUM($C$5:C84)*1.4,N84),MAX(SUM($C$5:C84)*1.2,N84))),IF(B84&lt;41,MAX(SUM($C$5:C84)*1.6,N84,M84),IF(B84&lt;61,MAX(SUM($C$5:C84)*1.4,N84,M84),MAX(SUM($C$5:C84)*1.2,N84,M84))))))</f>
        <v/>
      </c>
      <c r="P84" s="5" t="str">
        <f t="shared" si="24"/>
        <v/>
      </c>
      <c r="Q84" s="5" t="str">
        <f t="shared" si="25"/>
        <v/>
      </c>
      <c r="R84" s="26" t="str">
        <f t="shared" si="26"/>
        <v/>
      </c>
      <c r="S84" s="26" t="str">
        <f>IF(A84="","",SUM($C$5:C84)*R84/N84)</f>
        <v/>
      </c>
      <c r="T84" s="5" t="str">
        <f t="shared" si="27"/>
        <v/>
      </c>
      <c r="U84" s="5" t="str">
        <f t="shared" si="28"/>
        <v/>
      </c>
      <c r="V84" s="5" t="str">
        <f t="shared" si="29"/>
        <v/>
      </c>
      <c r="W84" s="5" t="str">
        <f t="shared" si="30"/>
        <v/>
      </c>
      <c r="X84" s="26" t="str">
        <f>IF(A84=1,"",IF(A84="","",IF(N83&gt;=SUM($C$4:C83),N84-N83,"")))</f>
        <v/>
      </c>
      <c r="Y84" s="1">
        <f t="shared" si="31"/>
        <v>0</v>
      </c>
    </row>
    <row r="85" spans="1:25">
      <c r="A85" s="4" t="str">
        <f t="shared" si="34"/>
        <v/>
      </c>
      <c r="B85" s="4" t="str">
        <f t="shared" si="35"/>
        <v/>
      </c>
      <c r="C85" s="4"/>
      <c r="D85" s="4"/>
      <c r="E85" s="48" t="str">
        <f t="shared" si="20"/>
        <v/>
      </c>
      <c r="F85" s="48" t="str">
        <f t="shared" si="21"/>
        <v/>
      </c>
      <c r="G85" s="48" t="str">
        <f t="shared" si="22"/>
        <v/>
      </c>
      <c r="H85" s="48" t="str">
        <f t="shared" si="23"/>
        <v/>
      </c>
      <c r="I85" s="48" t="str">
        <f t="shared" si="32"/>
        <v/>
      </c>
      <c r="J85" s="51" t="str">
        <f>IF(B85="","",IF(N84&lt;=SUM($C$5:C85),"",IF(A85&lt;=jfq,(N85/C85-1)/((A85+1)/2),(N85/SUM($C$5:C85)-1)/(A85-(jfq-1)/2))))</f>
        <v/>
      </c>
      <c r="K85" s="51" t="str">
        <f>IF(X85="","",IF(A85&lt;=jfq,(X85-bf*10000)/SUM(C$5:$C85)/(C85/C84),X85/SUM(C$5:$C85)))</f>
        <v/>
      </c>
      <c r="L85" s="51" t="str">
        <f>IF(B85="","",IF(N84&lt;=SUM($C$5:C85),"",IF(C85="",N85/N84-1,(N85/N84)/(C85/C84)-1)))</f>
        <v/>
      </c>
      <c r="M85" s="5" t="str">
        <f t="shared" si="33"/>
        <v/>
      </c>
      <c r="N85" s="5" t="str">
        <f t="shared" si="19"/>
        <v/>
      </c>
      <c r="O85" s="26" t="str">
        <f>IF(A85="","",IF(B85&lt;18,MAX(SUM($C$5:C85),N85),IF(A85&lt;=jfq,IF(B85&lt;41,MAX(SUM($C$5:C85)*1.6,N85),IF(B85&lt;61,MAX(SUM($C$5:C85)*1.4,N85),MAX(SUM($C$5:C85)*1.2,N85))),IF(B85&lt;41,MAX(SUM($C$5:C85)*1.6,N85,M85),IF(B85&lt;61,MAX(SUM($C$5:C85)*1.4,N85,M85),MAX(SUM($C$5:C85)*1.2,N85,M85))))))</f>
        <v/>
      </c>
      <c r="P85" s="5" t="str">
        <f t="shared" si="24"/>
        <v/>
      </c>
      <c r="Q85" s="5" t="str">
        <f t="shared" si="25"/>
        <v/>
      </c>
      <c r="R85" s="26" t="str">
        <f t="shared" si="26"/>
        <v/>
      </c>
      <c r="S85" s="26" t="str">
        <f>IF(A85="","",SUM($C$5:C85)*R85/N85)</f>
        <v/>
      </c>
      <c r="T85" s="5" t="str">
        <f t="shared" si="27"/>
        <v/>
      </c>
      <c r="U85" s="5" t="str">
        <f t="shared" si="28"/>
        <v/>
      </c>
      <c r="V85" s="5" t="str">
        <f t="shared" si="29"/>
        <v/>
      </c>
      <c r="W85" s="5" t="str">
        <f t="shared" si="30"/>
        <v/>
      </c>
      <c r="X85" s="26" t="str">
        <f>IF(A85=1,"",IF(A85="","",IF(N84&gt;=SUM($C$4:C84),N85-N84,"")))</f>
        <v/>
      </c>
      <c r="Y85" s="1">
        <f t="shared" si="31"/>
        <v>0</v>
      </c>
    </row>
    <row r="86" spans="1:25">
      <c r="A86" s="4" t="str">
        <f t="shared" si="34"/>
        <v/>
      </c>
      <c r="B86" s="4" t="str">
        <f t="shared" si="35"/>
        <v/>
      </c>
      <c r="C86" s="4"/>
      <c r="D86" s="4"/>
      <c r="E86" s="48" t="str">
        <f t="shared" si="20"/>
        <v/>
      </c>
      <c r="F86" s="48" t="str">
        <f t="shared" si="21"/>
        <v/>
      </c>
      <c r="G86" s="48" t="str">
        <f t="shared" si="22"/>
        <v/>
      </c>
      <c r="H86" s="48" t="str">
        <f t="shared" si="23"/>
        <v/>
      </c>
      <c r="I86" s="48" t="str">
        <f t="shared" si="32"/>
        <v/>
      </c>
      <c r="J86" s="51" t="str">
        <f>IF(B86="","",IF(N85&lt;=SUM($C$5:C86),"",IF(A86&lt;=jfq,(N86/C86-1)/((A86+1)/2),(N86/SUM($C$5:C86)-1)/(A86-(jfq-1)/2))))</f>
        <v/>
      </c>
      <c r="K86" s="51" t="str">
        <f>IF(X86="","",IF(A86&lt;=jfq,(X86-bf*10000)/SUM(C$5:$C86)/(C86/C85),X86/SUM(C$5:$C86)))</f>
        <v/>
      </c>
      <c r="L86" s="51" t="str">
        <f>IF(B86="","",IF(N85&lt;=SUM($C$5:C86),"",IF(C86="",N86/N85-1,(N86/N85)/(C86/C85)-1)))</f>
        <v/>
      </c>
      <c r="M86" s="5" t="str">
        <f t="shared" si="33"/>
        <v/>
      </c>
      <c r="N86" s="5" t="str">
        <f t="shared" si="19"/>
        <v/>
      </c>
      <c r="O86" s="26" t="str">
        <f>IF(A86="","",IF(B86&lt;18,MAX(SUM($C$5:C86),N86),IF(A86&lt;=jfq,IF(B86&lt;41,MAX(SUM($C$5:C86)*1.6,N86),IF(B86&lt;61,MAX(SUM($C$5:C86)*1.4,N86),MAX(SUM($C$5:C86)*1.2,N86))),IF(B86&lt;41,MAX(SUM($C$5:C86)*1.6,N86,M86),IF(B86&lt;61,MAX(SUM($C$5:C86)*1.4,N86,M86),MAX(SUM($C$5:C86)*1.2,N86,M86))))))</f>
        <v/>
      </c>
      <c r="P86" s="5" t="str">
        <f t="shared" si="24"/>
        <v/>
      </c>
      <c r="Q86" s="5" t="str">
        <f t="shared" si="25"/>
        <v/>
      </c>
      <c r="R86" s="26" t="str">
        <f t="shared" si="26"/>
        <v/>
      </c>
      <c r="S86" s="26" t="str">
        <f>IF(A86="","",SUM($C$5:C86)*R86/N86)</f>
        <v/>
      </c>
      <c r="T86" s="5" t="str">
        <f t="shared" si="27"/>
        <v/>
      </c>
      <c r="U86" s="5" t="str">
        <f t="shared" si="28"/>
        <v/>
      </c>
      <c r="V86" s="5" t="str">
        <f t="shared" si="29"/>
        <v/>
      </c>
      <c r="W86" s="5" t="str">
        <f t="shared" si="30"/>
        <v/>
      </c>
      <c r="X86" s="26" t="str">
        <f>IF(A86=1,"",IF(A86="","",IF(N85&gt;=SUM($C$4:C85),N86-N85,"")))</f>
        <v/>
      </c>
      <c r="Y86" s="1">
        <f t="shared" si="31"/>
        <v>0</v>
      </c>
    </row>
    <row r="87" spans="1:25">
      <c r="A87" s="4" t="str">
        <f t="shared" si="34"/>
        <v/>
      </c>
      <c r="B87" s="4" t="str">
        <f t="shared" si="35"/>
        <v/>
      </c>
      <c r="C87" s="4"/>
      <c r="D87" s="4"/>
      <c r="E87" s="48" t="str">
        <f t="shared" si="20"/>
        <v/>
      </c>
      <c r="F87" s="48" t="str">
        <f t="shared" si="21"/>
        <v/>
      </c>
      <c r="G87" s="48" t="str">
        <f t="shared" si="22"/>
        <v/>
      </c>
      <c r="H87" s="48" t="str">
        <f t="shared" si="23"/>
        <v/>
      </c>
      <c r="I87" s="48" t="str">
        <f t="shared" si="32"/>
        <v/>
      </c>
      <c r="J87" s="51" t="str">
        <f>IF(B87="","",IF(N86&lt;=SUM($C$5:C87),"",IF(A87&lt;=jfq,(N87/C87-1)/((A87+1)/2),(N87/SUM($C$5:C87)-1)/(A87-(jfq-1)/2))))</f>
        <v/>
      </c>
      <c r="K87" s="51" t="str">
        <f>IF(X87="","",IF(A87&lt;=jfq,(X87-bf*10000)/SUM(C$5:$C87)/(C87/C86),X87/SUM(C$5:$C87)))</f>
        <v/>
      </c>
      <c r="L87" s="51" t="str">
        <f>IF(B87="","",IF(N86&lt;=SUM($C$5:C87),"",IF(C87="",N87/N86-1,(N87/N86)/(C87/C86)-1)))</f>
        <v/>
      </c>
      <c r="M87" s="5" t="str">
        <f t="shared" si="33"/>
        <v/>
      </c>
      <c r="N87" s="5" t="str">
        <f t="shared" si="19"/>
        <v/>
      </c>
      <c r="O87" s="26" t="str">
        <f>IF(A87="","",IF(B87&lt;18,MAX(SUM($C$5:C87),N87),IF(A87&lt;=jfq,IF(B87&lt;41,MAX(SUM($C$5:C87)*1.6,N87),IF(B87&lt;61,MAX(SUM($C$5:C87)*1.4,N87),MAX(SUM($C$5:C87)*1.2,N87))),IF(B87&lt;41,MAX(SUM($C$5:C87)*1.6,N87,M87),IF(B87&lt;61,MAX(SUM($C$5:C87)*1.4,N87,M87),MAX(SUM($C$5:C87)*1.2,N87,M87))))))</f>
        <v/>
      </c>
      <c r="P87" s="5" t="str">
        <f t="shared" si="24"/>
        <v/>
      </c>
      <c r="Q87" s="5" t="str">
        <f t="shared" si="25"/>
        <v/>
      </c>
      <c r="R87" s="26" t="str">
        <f t="shared" si="26"/>
        <v/>
      </c>
      <c r="S87" s="26" t="str">
        <f>IF(A87="","",SUM($C$5:C87)*R87/N87)</f>
        <v/>
      </c>
      <c r="T87" s="5" t="str">
        <f t="shared" si="27"/>
        <v/>
      </c>
      <c r="U87" s="5" t="str">
        <f t="shared" si="28"/>
        <v/>
      </c>
      <c r="V87" s="5" t="str">
        <f t="shared" si="29"/>
        <v/>
      </c>
      <c r="W87" s="5" t="str">
        <f t="shared" si="30"/>
        <v/>
      </c>
      <c r="X87" s="26" t="str">
        <f>IF(A87=1,"",IF(A87="","",IF(N86&gt;=SUM($C$4:C86),N87-N86,"")))</f>
        <v/>
      </c>
      <c r="Y87" s="1">
        <f t="shared" si="31"/>
        <v>0</v>
      </c>
    </row>
    <row r="88" spans="1:25">
      <c r="A88" s="4" t="str">
        <f t="shared" si="34"/>
        <v/>
      </c>
      <c r="B88" s="4" t="str">
        <f t="shared" si="35"/>
        <v/>
      </c>
      <c r="C88" s="4"/>
      <c r="D88" s="4"/>
      <c r="E88" s="48" t="str">
        <f t="shared" si="20"/>
        <v/>
      </c>
      <c r="F88" s="48" t="str">
        <f t="shared" si="21"/>
        <v/>
      </c>
      <c r="G88" s="48" t="str">
        <f t="shared" si="22"/>
        <v/>
      </c>
      <c r="H88" s="48" t="str">
        <f t="shared" si="23"/>
        <v/>
      </c>
      <c r="I88" s="48" t="str">
        <f t="shared" si="32"/>
        <v/>
      </c>
      <c r="J88" s="51" t="str">
        <f>IF(B88="","",IF(N87&lt;=SUM($C$5:C88),"",IF(A88&lt;=jfq,(N88/C88-1)/((A88+1)/2),(N88/SUM($C$5:C88)-1)/(A88-(jfq-1)/2))))</f>
        <v/>
      </c>
      <c r="K88" s="51" t="str">
        <f>IF(X88="","",IF(A88&lt;=jfq,(X88-bf*10000)/SUM(C$5:$C88)/(C88/C87),X88/SUM(C$5:$C88)))</f>
        <v/>
      </c>
      <c r="L88" s="51" t="str">
        <f>IF(B88="","",IF(N87&lt;=SUM($C$5:C88),"",IF(C88="",N88/N87-1,(N88/N87)/(C88/C87)-1)))</f>
        <v/>
      </c>
      <c r="M88" s="5" t="str">
        <f t="shared" si="33"/>
        <v/>
      </c>
      <c r="N88" s="5" t="str">
        <f t="shared" si="19"/>
        <v/>
      </c>
      <c r="O88" s="26" t="str">
        <f>IF(A88="","",IF(B88&lt;18,MAX(SUM($C$5:C88),N88),IF(A88&lt;=jfq,IF(B88&lt;41,MAX(SUM($C$5:C88)*1.6,N88),IF(B88&lt;61,MAX(SUM($C$5:C88)*1.4,N88),MAX(SUM($C$5:C88)*1.2,N88))),IF(B88&lt;41,MAX(SUM($C$5:C88)*1.6,N88,M88),IF(B88&lt;61,MAX(SUM($C$5:C88)*1.4,N88,M88),MAX(SUM($C$5:C88)*1.2,N88,M88))))))</f>
        <v/>
      </c>
      <c r="P88" s="5" t="str">
        <f t="shared" si="24"/>
        <v/>
      </c>
      <c r="Q88" s="5" t="str">
        <f t="shared" si="25"/>
        <v/>
      </c>
      <c r="R88" s="26" t="str">
        <f t="shared" si="26"/>
        <v/>
      </c>
      <c r="S88" s="26" t="str">
        <f>IF(A88="","",SUM($C$5:C88)*R88/N88)</f>
        <v/>
      </c>
      <c r="T88" s="5" t="str">
        <f t="shared" si="27"/>
        <v/>
      </c>
      <c r="U88" s="5" t="str">
        <f t="shared" si="28"/>
        <v/>
      </c>
      <c r="V88" s="5" t="str">
        <f t="shared" si="29"/>
        <v/>
      </c>
      <c r="W88" s="5" t="str">
        <f t="shared" si="30"/>
        <v/>
      </c>
      <c r="X88" s="26" t="str">
        <f>IF(A88=1,"",IF(A88="","",IF(N87&gt;=SUM($C$4:C87),N88-N87,"")))</f>
        <v/>
      </c>
      <c r="Y88" s="1">
        <f t="shared" si="31"/>
        <v>0</v>
      </c>
    </row>
    <row r="89" spans="1:25">
      <c r="A89" s="4" t="str">
        <f t="shared" si="34"/>
        <v/>
      </c>
      <c r="B89" s="4" t="str">
        <f t="shared" si="35"/>
        <v/>
      </c>
      <c r="C89" s="4"/>
      <c r="D89" s="4"/>
      <c r="E89" s="48" t="str">
        <f t="shared" si="20"/>
        <v/>
      </c>
      <c r="F89" s="48" t="str">
        <f t="shared" si="21"/>
        <v/>
      </c>
      <c r="G89" s="48" t="str">
        <f t="shared" si="22"/>
        <v/>
      </c>
      <c r="H89" s="48" t="str">
        <f t="shared" si="23"/>
        <v/>
      </c>
      <c r="I89" s="48" t="str">
        <f t="shared" si="32"/>
        <v/>
      </c>
      <c r="J89" s="51" t="str">
        <f>IF(B89="","",IF(N88&lt;=SUM($C$5:C89),"",IF(A89&lt;=jfq,(N89/C89-1)/((A89+1)/2),(N89/SUM($C$5:C89)-1)/(A89-(jfq-1)/2))))</f>
        <v/>
      </c>
      <c r="K89" s="51" t="str">
        <f>IF(X89="","",IF(A89&lt;=jfq,(X89-bf*10000)/SUM(C$5:$C89)/(C89/C88),X89/SUM(C$5:$C89)))</f>
        <v/>
      </c>
      <c r="L89" s="51" t="str">
        <f>IF(B89="","",IF(N88&lt;=SUM($C$5:C89),"",IF(C89="",N89/N88-1,(N89/N88)/(C89/C88)-1)))</f>
        <v/>
      </c>
      <c r="M89" s="5" t="str">
        <f t="shared" si="33"/>
        <v/>
      </c>
      <c r="N89" s="5" t="str">
        <f t="shared" si="19"/>
        <v/>
      </c>
      <c r="O89" s="26" t="str">
        <f>IF(A89="","",IF(B89&lt;18,MAX(SUM($C$5:C89),N89),IF(A89&lt;=jfq,IF(B89&lt;41,MAX(SUM($C$5:C89)*1.6,N89),IF(B89&lt;61,MAX(SUM($C$5:C89)*1.4,N89),MAX(SUM($C$5:C89)*1.2,N89))),IF(B89&lt;41,MAX(SUM($C$5:C89)*1.6,N89,M89),IF(B89&lt;61,MAX(SUM($C$5:C89)*1.4,N89,M89),MAX(SUM($C$5:C89)*1.2,N89,M89))))))</f>
        <v/>
      </c>
      <c r="P89" s="5" t="str">
        <f t="shared" si="24"/>
        <v/>
      </c>
      <c r="Q89" s="5" t="str">
        <f t="shared" si="25"/>
        <v/>
      </c>
      <c r="R89" s="26" t="str">
        <f t="shared" si="26"/>
        <v/>
      </c>
      <c r="S89" s="26" t="str">
        <f>IF(A89="","",SUM($C$5:C89)*R89/N89)</f>
        <v/>
      </c>
      <c r="T89" s="5" t="str">
        <f t="shared" si="27"/>
        <v/>
      </c>
      <c r="U89" s="5" t="str">
        <f t="shared" si="28"/>
        <v/>
      </c>
      <c r="V89" s="5" t="str">
        <f t="shared" si="29"/>
        <v/>
      </c>
      <c r="W89" s="5" t="str">
        <f t="shared" si="30"/>
        <v/>
      </c>
      <c r="X89" s="26" t="str">
        <f>IF(A89=1,"",IF(A89="","",IF(N88&gt;=SUM($C$4:C88),N89-N88,"")))</f>
        <v/>
      </c>
      <c r="Y89" s="1">
        <f t="shared" si="31"/>
        <v>0</v>
      </c>
    </row>
    <row r="90" spans="1:25">
      <c r="A90" s="4" t="str">
        <f t="shared" si="34"/>
        <v/>
      </c>
      <c r="B90" s="4" t="str">
        <f t="shared" si="35"/>
        <v/>
      </c>
      <c r="C90" s="4"/>
      <c r="D90" s="4"/>
      <c r="E90" s="48" t="str">
        <f t="shared" si="20"/>
        <v/>
      </c>
      <c r="F90" s="48" t="str">
        <f t="shared" si="21"/>
        <v/>
      </c>
      <c r="G90" s="48" t="str">
        <f t="shared" si="22"/>
        <v/>
      </c>
      <c r="H90" s="48" t="str">
        <f t="shared" si="23"/>
        <v/>
      </c>
      <c r="I90" s="48" t="str">
        <f t="shared" si="32"/>
        <v/>
      </c>
      <c r="J90" s="51" t="str">
        <f>IF(B90="","",IF(N89&lt;=SUM($C$5:C90),"",IF(A90&lt;=jfq,(N90/C90-1)/((A90+1)/2),(N90/SUM($C$5:C90)-1)/(A90-(jfq-1)/2))))</f>
        <v/>
      </c>
      <c r="K90" s="51" t="str">
        <f>IF(X90="","",IF(A90&lt;=jfq,(X90-bf*10000)/SUM(C$5:$C90)/(C90/C89),X90/SUM(C$5:$C90)))</f>
        <v/>
      </c>
      <c r="L90" s="51" t="str">
        <f>IF(B90="","",IF(N89&lt;=SUM($C$5:C90),"",IF(C90="",N90/N89-1,(N90/N89)/(C90/C89)-1)))</f>
        <v/>
      </c>
      <c r="M90" s="5" t="str">
        <f t="shared" si="33"/>
        <v/>
      </c>
      <c r="N90" s="5" t="str">
        <f t="shared" si="19"/>
        <v/>
      </c>
      <c r="O90" s="26" t="str">
        <f>IF(A90="","",IF(B90&lt;18,MAX(SUM($C$5:C90),N90),IF(A90&lt;=jfq,IF(B90&lt;41,MAX(SUM($C$5:C90)*1.6,N90),IF(B90&lt;61,MAX(SUM($C$5:C90)*1.4,N90),MAX(SUM($C$5:C90)*1.2,N90))),IF(B90&lt;41,MAX(SUM($C$5:C90)*1.6,N90,M90),IF(B90&lt;61,MAX(SUM($C$5:C90)*1.4,N90,M90),MAX(SUM($C$5:C90)*1.2,N90,M90))))))</f>
        <v/>
      </c>
      <c r="P90" s="5" t="str">
        <f t="shared" si="24"/>
        <v/>
      </c>
      <c r="Q90" s="5" t="str">
        <f t="shared" si="25"/>
        <v/>
      </c>
      <c r="R90" s="26" t="str">
        <f t="shared" si="26"/>
        <v/>
      </c>
      <c r="S90" s="26" t="str">
        <f>IF(A90="","",SUM($C$5:C90)*R90/N90)</f>
        <v/>
      </c>
      <c r="T90" s="5" t="str">
        <f t="shared" si="27"/>
        <v/>
      </c>
      <c r="U90" s="5" t="str">
        <f t="shared" si="28"/>
        <v/>
      </c>
      <c r="V90" s="5" t="str">
        <f t="shared" si="29"/>
        <v/>
      </c>
      <c r="W90" s="5" t="str">
        <f t="shared" si="30"/>
        <v/>
      </c>
      <c r="X90" s="26" t="str">
        <f>IF(A90=1,"",IF(A90="","",IF(N89&gt;=SUM($C$4:C89),N90-N89,"")))</f>
        <v/>
      </c>
      <c r="Y90" s="1">
        <f t="shared" si="31"/>
        <v>0</v>
      </c>
    </row>
    <row r="91" spans="1:25">
      <c r="A91" s="4" t="str">
        <f t="shared" si="34"/>
        <v/>
      </c>
      <c r="B91" s="4" t="str">
        <f t="shared" si="35"/>
        <v/>
      </c>
      <c r="C91" s="4"/>
      <c r="D91" s="4"/>
      <c r="E91" s="48" t="str">
        <f t="shared" si="20"/>
        <v/>
      </c>
      <c r="F91" s="48" t="str">
        <f t="shared" si="21"/>
        <v/>
      </c>
      <c r="G91" s="48" t="str">
        <f t="shared" si="22"/>
        <v/>
      </c>
      <c r="H91" s="48" t="str">
        <f t="shared" si="23"/>
        <v/>
      </c>
      <c r="I91" s="48" t="str">
        <f t="shared" si="32"/>
        <v/>
      </c>
      <c r="J91" s="51" t="str">
        <f>IF(B91="","",IF(N90&lt;=SUM($C$5:C91),"",IF(A91&lt;=jfq,(N91/C91-1)/((A91+1)/2),(N91/SUM($C$5:C91)-1)/(A91-(jfq-1)/2))))</f>
        <v/>
      </c>
      <c r="K91" s="51" t="str">
        <f>IF(X91="","",IF(A91&lt;=jfq,(X91-bf*10000)/SUM(C$5:$C91)/(C91/C90),X91/SUM(C$5:$C91)))</f>
        <v/>
      </c>
      <c r="L91" s="51" t="str">
        <f>IF(B91="","",IF(N90&lt;=SUM($C$5:C91),"",IF(C91="",N91/N90-1,(N91/N90)/(C91/C90)-1)))</f>
        <v/>
      </c>
      <c r="M91" s="5" t="str">
        <f t="shared" si="33"/>
        <v/>
      </c>
      <c r="N91" s="5" t="str">
        <f t="shared" si="19"/>
        <v/>
      </c>
      <c r="O91" s="26" t="str">
        <f>IF(A91="","",IF(B91&lt;18,MAX(SUM($C$5:C91),N91),IF(A91&lt;=jfq,IF(B91&lt;41,MAX(SUM($C$5:C91)*1.6,N91),IF(B91&lt;61,MAX(SUM($C$5:C91)*1.4,N91),MAX(SUM($C$5:C91)*1.2,N91))),IF(B91&lt;41,MAX(SUM($C$5:C91)*1.6,N91,M91),IF(B91&lt;61,MAX(SUM($C$5:C91)*1.4,N91,M91),MAX(SUM($C$5:C91)*1.2,N91,M91))))))</f>
        <v/>
      </c>
      <c r="P91" s="5" t="str">
        <f t="shared" si="24"/>
        <v/>
      </c>
      <c r="Q91" s="5" t="str">
        <f t="shared" si="25"/>
        <v/>
      </c>
      <c r="R91" s="26" t="str">
        <f t="shared" si="26"/>
        <v/>
      </c>
      <c r="S91" s="26" t="str">
        <f>IF(A91="","",SUM($C$5:C91)*R91/N91)</f>
        <v/>
      </c>
      <c r="T91" s="5" t="str">
        <f t="shared" si="27"/>
        <v/>
      </c>
      <c r="U91" s="5" t="str">
        <f t="shared" si="28"/>
        <v/>
      </c>
      <c r="V91" s="5" t="str">
        <f t="shared" si="29"/>
        <v/>
      </c>
      <c r="W91" s="5" t="str">
        <f t="shared" si="30"/>
        <v/>
      </c>
      <c r="X91" s="26" t="str">
        <f>IF(A91=1,"",IF(A91="","",IF(N90&gt;=SUM($C$4:C90),N91-N90,"")))</f>
        <v/>
      </c>
      <c r="Y91" s="1">
        <f t="shared" si="31"/>
        <v>0</v>
      </c>
    </row>
    <row r="92" spans="1:25">
      <c r="A92" s="4" t="str">
        <f t="shared" si="34"/>
        <v/>
      </c>
      <c r="B92" s="4" t="str">
        <f t="shared" si="35"/>
        <v/>
      </c>
      <c r="C92" s="4"/>
      <c r="D92" s="4"/>
      <c r="E92" s="48" t="str">
        <f t="shared" si="20"/>
        <v/>
      </c>
      <c r="F92" s="48" t="str">
        <f t="shared" si="21"/>
        <v/>
      </c>
      <c r="G92" s="48" t="str">
        <f t="shared" si="22"/>
        <v/>
      </c>
      <c r="H92" s="48" t="str">
        <f t="shared" si="23"/>
        <v/>
      </c>
      <c r="I92" s="48" t="str">
        <f t="shared" si="32"/>
        <v/>
      </c>
      <c r="J92" s="51" t="str">
        <f>IF(B92="","",IF(N91&lt;=SUM($C$5:C92),"",IF(A92&lt;=jfq,(N92/C92-1)/((A92+1)/2),(N92/SUM($C$5:C92)-1)/(A92-(jfq-1)/2))))</f>
        <v/>
      </c>
      <c r="K92" s="51" t="str">
        <f>IF(X92="","",IF(A92&lt;=jfq,(X92-bf*10000)/SUM(C$5:$C92)/(C92/C91),X92/SUM(C$5:$C92)))</f>
        <v/>
      </c>
      <c r="L92" s="51" t="str">
        <f>IF(B92="","",IF(N91&lt;=SUM($C$5:C92),"",IF(C92="",N92/N91-1,(N92/N91)/(C92/C91)-1)))</f>
        <v/>
      </c>
      <c r="M92" s="5" t="str">
        <f t="shared" si="33"/>
        <v/>
      </c>
      <c r="N92" s="5" t="str">
        <f t="shared" si="19"/>
        <v/>
      </c>
      <c r="O92" s="26" t="str">
        <f>IF(A92="","",IF(B92&lt;18,MAX(SUM($C$5:C92),N92),IF(A92&lt;=jfq,IF(B92&lt;41,MAX(SUM($C$5:C92)*1.6,N92),IF(B92&lt;61,MAX(SUM($C$5:C92)*1.4,N92),MAX(SUM($C$5:C92)*1.2,N92))),IF(B92&lt;41,MAX(SUM($C$5:C92)*1.6,N92,M92),IF(B92&lt;61,MAX(SUM($C$5:C92)*1.4,N92,M92),MAX(SUM($C$5:C92)*1.2,N92,M92))))))</f>
        <v/>
      </c>
      <c r="P92" s="5" t="str">
        <f t="shared" si="24"/>
        <v/>
      </c>
      <c r="Q92" s="5" t="str">
        <f t="shared" si="25"/>
        <v/>
      </c>
      <c r="R92" s="26" t="str">
        <f t="shared" si="26"/>
        <v/>
      </c>
      <c r="S92" s="26" t="str">
        <f>IF(A92="","",SUM($C$5:C92)*R92/N92)</f>
        <v/>
      </c>
      <c r="T92" s="5" t="str">
        <f t="shared" si="27"/>
        <v/>
      </c>
      <c r="U92" s="5" t="str">
        <f t="shared" si="28"/>
        <v/>
      </c>
      <c r="V92" s="5" t="str">
        <f t="shared" si="29"/>
        <v/>
      </c>
      <c r="W92" s="5" t="str">
        <f t="shared" si="30"/>
        <v/>
      </c>
      <c r="X92" s="26" t="str">
        <f>IF(A92=1,"",IF(A92="","",IF(N91&gt;=SUM($C$4:C91),N92-N91,"")))</f>
        <v/>
      </c>
      <c r="Y92" s="1">
        <f t="shared" si="31"/>
        <v>0</v>
      </c>
    </row>
    <row r="93" spans="1:25">
      <c r="A93" s="4" t="str">
        <f t="shared" si="34"/>
        <v/>
      </c>
      <c r="B93" s="4" t="str">
        <f t="shared" si="35"/>
        <v/>
      </c>
      <c r="C93" s="4"/>
      <c r="D93" s="4"/>
      <c r="E93" s="48" t="str">
        <f t="shared" si="20"/>
        <v/>
      </c>
      <c r="F93" s="48" t="str">
        <f t="shared" si="21"/>
        <v/>
      </c>
      <c r="G93" s="48" t="str">
        <f t="shared" si="22"/>
        <v/>
      </c>
      <c r="H93" s="48" t="str">
        <f t="shared" si="23"/>
        <v/>
      </c>
      <c r="I93" s="48" t="str">
        <f t="shared" si="32"/>
        <v/>
      </c>
      <c r="J93" s="51" t="str">
        <f>IF(B93="","",IF(N92&lt;=SUM($C$5:C93),"",IF(A93&lt;=jfq,(N93/C93-1)/((A93+1)/2),(N93/SUM($C$5:C93)-1)/(A93-(jfq-1)/2))))</f>
        <v/>
      </c>
      <c r="K93" s="51" t="str">
        <f>IF(X93="","",IF(A93&lt;=jfq,(X93-bf*10000)/SUM(C$5:$C93)/(C93/C92),X93/SUM(C$5:$C93)))</f>
        <v/>
      </c>
      <c r="L93" s="51" t="str">
        <f>IF(B93="","",IF(N92&lt;=SUM($C$5:C93),"",IF(C93="",N93/N92-1,(N93/N92)/(C93/C92)-1)))</f>
        <v/>
      </c>
      <c r="M93" s="5" t="str">
        <f t="shared" si="33"/>
        <v/>
      </c>
      <c r="N93" s="5" t="str">
        <f t="shared" si="19"/>
        <v/>
      </c>
      <c r="O93" s="26" t="str">
        <f>IF(A93="","",IF(B93&lt;18,MAX(SUM($C$5:C93),N93),IF(A93&lt;=jfq,IF(B93&lt;41,MAX(SUM($C$5:C93)*1.6,N93),IF(B93&lt;61,MAX(SUM($C$5:C93)*1.4,N93),MAX(SUM($C$5:C93)*1.2,N93))),IF(B93&lt;41,MAX(SUM($C$5:C93)*1.6,N93,M93),IF(B93&lt;61,MAX(SUM($C$5:C93)*1.4,N93,M93),MAX(SUM($C$5:C93)*1.2,N93,M93))))))</f>
        <v/>
      </c>
      <c r="P93" s="5" t="str">
        <f t="shared" si="24"/>
        <v/>
      </c>
      <c r="Q93" s="5" t="str">
        <f t="shared" si="25"/>
        <v/>
      </c>
      <c r="R93" s="26" t="str">
        <f t="shared" si="26"/>
        <v/>
      </c>
      <c r="S93" s="26" t="str">
        <f>IF(A93="","",SUM($C$5:C93)*R93/N93)</f>
        <v/>
      </c>
      <c r="T93" s="5" t="str">
        <f t="shared" si="27"/>
        <v/>
      </c>
      <c r="U93" s="5" t="str">
        <f t="shared" si="28"/>
        <v/>
      </c>
      <c r="V93" s="5" t="str">
        <f t="shared" si="29"/>
        <v/>
      </c>
      <c r="W93" s="5" t="str">
        <f t="shared" si="30"/>
        <v/>
      </c>
      <c r="X93" s="26" t="str">
        <f>IF(A93=1,"",IF(A93="","",IF(N92&gt;=SUM($C$4:C92),N93-N92,"")))</f>
        <v/>
      </c>
      <c r="Y93" s="1">
        <f t="shared" si="31"/>
        <v>0</v>
      </c>
    </row>
    <row r="94" spans="1:25">
      <c r="A94" s="4" t="str">
        <f t="shared" si="34"/>
        <v/>
      </c>
      <c r="B94" s="4" t="str">
        <f t="shared" si="35"/>
        <v/>
      </c>
      <c r="C94" s="4"/>
      <c r="D94" s="4"/>
      <c r="E94" s="48" t="str">
        <f t="shared" si="20"/>
        <v/>
      </c>
      <c r="F94" s="48" t="str">
        <f t="shared" si="21"/>
        <v/>
      </c>
      <c r="G94" s="48" t="str">
        <f t="shared" si="22"/>
        <v/>
      </c>
      <c r="H94" s="48" t="str">
        <f t="shared" si="23"/>
        <v/>
      </c>
      <c r="I94" s="48" t="str">
        <f t="shared" si="32"/>
        <v/>
      </c>
      <c r="J94" s="51" t="str">
        <f>IF(B94="","",IF(N93&lt;=SUM($C$5:C94),"",IF(A94&lt;=jfq,(N94/C94-1)/((A94+1)/2),(N94/SUM($C$5:C94)-1)/(A94-(jfq-1)/2))))</f>
        <v/>
      </c>
      <c r="K94" s="51" t="str">
        <f>IF(X94="","",IF(A94&lt;=jfq,(X94-bf*10000)/SUM(C$5:$C94)/(C94/C93),X94/SUM(C$5:$C94)))</f>
        <v/>
      </c>
      <c r="L94" s="51" t="str">
        <f>IF(B94="","",IF(N93&lt;=SUM($C$5:C94),"",IF(C94="",N94/N93-1,(N94/N93)/(C94/C93)-1)))</f>
        <v/>
      </c>
      <c r="M94" s="5" t="str">
        <f t="shared" si="33"/>
        <v/>
      </c>
      <c r="N94" s="5" t="str">
        <f t="shared" si="19"/>
        <v/>
      </c>
      <c r="O94" s="26" t="str">
        <f>IF(A94="","",IF(B94&lt;18,MAX(SUM($C$5:C94),N94),IF(A94&lt;=jfq,IF(B94&lt;41,MAX(SUM($C$5:C94)*1.6,N94),IF(B94&lt;61,MAX(SUM($C$5:C94)*1.4,N94),MAX(SUM($C$5:C94)*1.2,N94))),IF(B94&lt;41,MAX(SUM($C$5:C94)*1.6,N94,M94),IF(B94&lt;61,MAX(SUM($C$5:C94)*1.4,N94,M94),MAX(SUM($C$5:C94)*1.2,N94,M94))))))</f>
        <v/>
      </c>
      <c r="P94" s="5" t="str">
        <f t="shared" si="24"/>
        <v/>
      </c>
      <c r="Q94" s="5" t="str">
        <f t="shared" si="25"/>
        <v/>
      </c>
      <c r="R94" s="26" t="str">
        <f t="shared" si="26"/>
        <v/>
      </c>
      <c r="S94" s="26" t="str">
        <f>IF(A94="","",SUM($C$5:C94)*R94/N94)</f>
        <v/>
      </c>
      <c r="T94" s="5" t="str">
        <f t="shared" si="27"/>
        <v/>
      </c>
      <c r="U94" s="5" t="str">
        <f t="shared" si="28"/>
        <v/>
      </c>
      <c r="V94" s="5" t="str">
        <f t="shared" si="29"/>
        <v/>
      </c>
      <c r="W94" s="5" t="str">
        <f t="shared" si="30"/>
        <v/>
      </c>
      <c r="X94" s="26" t="str">
        <f>IF(A94=1,"",IF(A94="","",IF(N93&gt;=SUM($C$4:C93),N94-N93,"")))</f>
        <v/>
      </c>
      <c r="Y94" s="1">
        <f t="shared" si="31"/>
        <v>0</v>
      </c>
    </row>
    <row r="95" spans="1:25">
      <c r="A95" s="4" t="str">
        <f t="shared" si="34"/>
        <v/>
      </c>
      <c r="B95" s="4" t="str">
        <f t="shared" si="35"/>
        <v/>
      </c>
      <c r="C95" s="4"/>
      <c r="D95" s="4"/>
      <c r="E95" s="48" t="str">
        <f t="shared" si="20"/>
        <v/>
      </c>
      <c r="F95" s="48" t="str">
        <f t="shared" si="21"/>
        <v/>
      </c>
      <c r="G95" s="48" t="str">
        <f t="shared" si="22"/>
        <v/>
      </c>
      <c r="H95" s="48" t="str">
        <f t="shared" si="23"/>
        <v/>
      </c>
      <c r="I95" s="48" t="str">
        <f t="shared" si="32"/>
        <v/>
      </c>
      <c r="J95" s="51" t="str">
        <f>IF(B95="","",IF(N94&lt;=SUM($C$5:C95),"",IF(A95&lt;=jfq,(N95/C95-1)/((A95+1)/2),(N95/SUM($C$5:C95)-1)/(A95-(jfq-1)/2))))</f>
        <v/>
      </c>
      <c r="K95" s="51" t="str">
        <f>IF(X95="","",IF(A95&lt;=jfq,(X95-bf*10000)/SUM(C$5:$C95)/(C95/C94),X95/SUM(C$5:$C95)))</f>
        <v/>
      </c>
      <c r="L95" s="51" t="str">
        <f>IF(B95="","",IF(N94&lt;=SUM($C$5:C95),"",IF(C95="",N95/N94-1,(N95/N94)/(C95/C94)-1)))</f>
        <v/>
      </c>
      <c r="M95" s="5" t="str">
        <f t="shared" si="33"/>
        <v/>
      </c>
      <c r="N95" s="5" t="str">
        <f t="shared" si="19"/>
        <v/>
      </c>
      <c r="O95" s="26" t="str">
        <f>IF(A95="","",IF(B95&lt;18,MAX(SUM($C$5:C95),N95),IF(A95&lt;=jfq,IF(B95&lt;41,MAX(SUM($C$5:C95)*1.6,N95),IF(B95&lt;61,MAX(SUM($C$5:C95)*1.4,N95),MAX(SUM($C$5:C95)*1.2,N95))),IF(B95&lt;41,MAX(SUM($C$5:C95)*1.6,N95,M95),IF(B95&lt;61,MAX(SUM($C$5:C95)*1.4,N95,M95),MAX(SUM($C$5:C95)*1.2,N95,M95))))))</f>
        <v/>
      </c>
      <c r="P95" s="5" t="str">
        <f t="shared" si="24"/>
        <v/>
      </c>
      <c r="Q95" s="5" t="str">
        <f t="shared" si="25"/>
        <v/>
      </c>
      <c r="R95" s="26" t="str">
        <f t="shared" si="26"/>
        <v/>
      </c>
      <c r="S95" s="26" t="str">
        <f>IF(A95="","",SUM($C$5:C95)*R95/N95)</f>
        <v/>
      </c>
      <c r="T95" s="5" t="str">
        <f t="shared" si="27"/>
        <v/>
      </c>
      <c r="U95" s="5" t="str">
        <f t="shared" si="28"/>
        <v/>
      </c>
      <c r="V95" s="5" t="str">
        <f t="shared" si="29"/>
        <v/>
      </c>
      <c r="W95" s="5" t="str">
        <f t="shared" si="30"/>
        <v/>
      </c>
      <c r="X95" s="26" t="str">
        <f>IF(A95=1,"",IF(A95="","",IF(N94&gt;=SUM($C$4:C94),N95-N94,"")))</f>
        <v/>
      </c>
      <c r="Y95" s="1">
        <f t="shared" si="31"/>
        <v>0</v>
      </c>
    </row>
    <row r="96" spans="1:25">
      <c r="A96" s="4" t="str">
        <f t="shared" si="34"/>
        <v/>
      </c>
      <c r="B96" s="4" t="str">
        <f t="shared" si="35"/>
        <v/>
      </c>
      <c r="C96" s="4"/>
      <c r="D96" s="4"/>
      <c r="E96" s="48" t="str">
        <f t="shared" si="20"/>
        <v/>
      </c>
      <c r="F96" s="48" t="str">
        <f t="shared" si="21"/>
        <v/>
      </c>
      <c r="G96" s="48" t="str">
        <f t="shared" si="22"/>
        <v/>
      </c>
      <c r="H96" s="48" t="str">
        <f t="shared" si="23"/>
        <v/>
      </c>
      <c r="I96" s="48" t="str">
        <f t="shared" si="32"/>
        <v/>
      </c>
      <c r="J96" s="51" t="str">
        <f>IF(B96="","",IF(N95&lt;=SUM($C$5:C96),"",IF(A96&lt;=jfq,(N96/C96-1)/((A96+1)/2),(N96/SUM($C$5:C96)-1)/(A96-(jfq-1)/2))))</f>
        <v/>
      </c>
      <c r="K96" s="51" t="str">
        <f>IF(X96="","",IF(A96&lt;=jfq,(X96-bf*10000)/SUM(C$5:$C96)/(C96/C95),X96/SUM(C$5:$C96)))</f>
        <v/>
      </c>
      <c r="L96" s="51" t="str">
        <f>IF(B96="","",IF(N95&lt;=SUM($C$5:C96),"",IF(C96="",N96/N95-1,(N96/N95)/(C96/C95)-1)))</f>
        <v/>
      </c>
      <c r="M96" s="5" t="str">
        <f t="shared" si="33"/>
        <v/>
      </c>
      <c r="N96" s="5" t="str">
        <f t="shared" si="19"/>
        <v/>
      </c>
      <c r="O96" s="26" t="str">
        <f>IF(A96="","",IF(B96&lt;18,MAX(SUM($C$5:C96),N96),IF(A96&lt;=jfq,IF(B96&lt;41,MAX(SUM($C$5:C96)*1.6,N96),IF(B96&lt;61,MAX(SUM($C$5:C96)*1.4,N96),MAX(SUM($C$5:C96)*1.2,N96))),IF(B96&lt;41,MAX(SUM($C$5:C96)*1.6,N96,M96),IF(B96&lt;61,MAX(SUM($C$5:C96)*1.4,N96,M96),MAX(SUM($C$5:C96)*1.2,N96,M96))))))</f>
        <v/>
      </c>
      <c r="P96" s="5" t="str">
        <f t="shared" si="24"/>
        <v/>
      </c>
      <c r="Q96" s="5" t="str">
        <f t="shared" si="25"/>
        <v/>
      </c>
      <c r="R96" s="26" t="str">
        <f t="shared" si="26"/>
        <v/>
      </c>
      <c r="S96" s="26" t="str">
        <f>IF(A96="","",SUM($C$5:C96)*R96/N96)</f>
        <v/>
      </c>
      <c r="T96" s="5" t="str">
        <f t="shared" si="27"/>
        <v/>
      </c>
      <c r="U96" s="5" t="str">
        <f t="shared" si="28"/>
        <v/>
      </c>
      <c r="V96" s="5" t="str">
        <f t="shared" si="29"/>
        <v/>
      </c>
      <c r="W96" s="5" t="str">
        <f t="shared" si="30"/>
        <v/>
      </c>
      <c r="X96" s="26" t="str">
        <f>IF(A96=1,"",IF(A96="","",IF(N95&gt;=SUM($C$4:C95),N96-N95,"")))</f>
        <v/>
      </c>
      <c r="Y96" s="1">
        <f t="shared" si="31"/>
        <v>0</v>
      </c>
    </row>
    <row r="97" spans="1:25">
      <c r="A97" s="4" t="str">
        <f t="shared" si="34"/>
        <v/>
      </c>
      <c r="B97" s="4" t="str">
        <f t="shared" si="35"/>
        <v/>
      </c>
      <c r="C97" s="4"/>
      <c r="D97" s="4"/>
      <c r="E97" s="48" t="str">
        <f t="shared" si="20"/>
        <v/>
      </c>
      <c r="F97" s="48" t="str">
        <f t="shared" si="21"/>
        <v/>
      </c>
      <c r="G97" s="48" t="str">
        <f t="shared" si="22"/>
        <v/>
      </c>
      <c r="H97" s="48" t="str">
        <f t="shared" si="23"/>
        <v/>
      </c>
      <c r="I97" s="48" t="str">
        <f t="shared" si="32"/>
        <v/>
      </c>
      <c r="J97" s="51" t="str">
        <f>IF(B97="","",IF(N96&lt;=SUM($C$5:C97),"",IF(A97&lt;=jfq,(N97/C97-1)/((A97+1)/2),(N97/SUM($C$5:C97)-1)/(A97-(jfq-1)/2))))</f>
        <v/>
      </c>
      <c r="K97" s="51" t="str">
        <f>IF(X97="","",IF(A97&lt;=jfq,(X97-bf*10000)/SUM(C$5:$C97)/(C97/C96),X97/SUM(C$5:$C97)))</f>
        <v/>
      </c>
      <c r="L97" s="51" t="str">
        <f>IF(B97="","",IF(N96&lt;=SUM($C$5:C97),"",IF(C97="",N97/N96-1,(N97/N96)/(C97/C96)-1)))</f>
        <v/>
      </c>
      <c r="M97" s="5" t="str">
        <f t="shared" si="33"/>
        <v/>
      </c>
      <c r="N97" s="5" t="str">
        <f t="shared" si="19"/>
        <v/>
      </c>
      <c r="O97" s="26" t="str">
        <f>IF(A97="","",IF(B97&lt;18,MAX(SUM($C$5:C97),N97),IF(A97&lt;=jfq,IF(B97&lt;41,MAX(SUM($C$5:C97)*1.6,N97),IF(B97&lt;61,MAX(SUM($C$5:C97)*1.4,N97),MAX(SUM($C$5:C97)*1.2,N97))),IF(B97&lt;41,MAX(SUM($C$5:C97)*1.6,N97,M97),IF(B97&lt;61,MAX(SUM($C$5:C97)*1.4,N97,M97),MAX(SUM($C$5:C97)*1.2,N97,M97))))))</f>
        <v/>
      </c>
      <c r="P97" s="5" t="str">
        <f t="shared" si="24"/>
        <v/>
      </c>
      <c r="Q97" s="5" t="str">
        <f t="shared" si="25"/>
        <v/>
      </c>
      <c r="R97" s="26" t="str">
        <f t="shared" si="26"/>
        <v/>
      </c>
      <c r="S97" s="26" t="str">
        <f>IF(A97="","",SUM($C$5:C97)*R97/N97)</f>
        <v/>
      </c>
      <c r="T97" s="5" t="str">
        <f t="shared" si="27"/>
        <v/>
      </c>
      <c r="U97" s="5" t="str">
        <f t="shared" si="28"/>
        <v/>
      </c>
      <c r="V97" s="5" t="str">
        <f t="shared" si="29"/>
        <v/>
      </c>
      <c r="W97" s="5" t="str">
        <f t="shared" si="30"/>
        <v/>
      </c>
      <c r="X97" s="26" t="str">
        <f>IF(A97=1,"",IF(A97="","",IF(N96&gt;=SUM($C$4:C96),N97-N96,"")))</f>
        <v/>
      </c>
      <c r="Y97" s="1">
        <f t="shared" si="31"/>
        <v>0</v>
      </c>
    </row>
    <row r="98" spans="1:25">
      <c r="A98" s="4" t="str">
        <f t="shared" si="34"/>
        <v/>
      </c>
      <c r="B98" s="4" t="str">
        <f t="shared" si="35"/>
        <v/>
      </c>
      <c r="C98" s="4"/>
      <c r="D98" s="4"/>
      <c r="E98" s="48" t="str">
        <f t="shared" si="20"/>
        <v/>
      </c>
      <c r="F98" s="48" t="str">
        <f t="shared" si="21"/>
        <v/>
      </c>
      <c r="G98" s="48" t="str">
        <f t="shared" si="22"/>
        <v/>
      </c>
      <c r="H98" s="48" t="str">
        <f t="shared" si="23"/>
        <v/>
      </c>
      <c r="I98" s="48" t="str">
        <f t="shared" si="32"/>
        <v/>
      </c>
      <c r="J98" s="51" t="str">
        <f>IF(B98="","",IF(N97&lt;=SUM($C$5:C98),"",IF(A98&lt;=jfq,(N98/C98-1)/((A98+1)/2),(N98/SUM($C$5:C98)-1)/(A98-(jfq-1)/2))))</f>
        <v/>
      </c>
      <c r="K98" s="51" t="str">
        <f>IF(X98="","",IF(A98&lt;=jfq,(X98-bf*10000)/SUM(C$5:$C98)/(C98/C97),X98/SUM(C$5:$C98)))</f>
        <v/>
      </c>
      <c r="L98" s="51" t="str">
        <f>IF(B98="","",IF(N97&lt;=SUM($C$5:C98),"",IF(C98="",N98/N97-1,(N98/N97)/(C98/C97)-1)))</f>
        <v/>
      </c>
      <c r="M98" s="5" t="str">
        <f t="shared" si="33"/>
        <v/>
      </c>
      <c r="N98" s="5" t="str">
        <f t="shared" si="19"/>
        <v/>
      </c>
      <c r="O98" s="26" t="str">
        <f>IF(A98="","",IF(B98&lt;18,MAX(SUM($C$5:C98),N98),IF(A98&lt;=jfq,IF(B98&lt;41,MAX(SUM($C$5:C98)*1.6,N98),IF(B98&lt;61,MAX(SUM($C$5:C98)*1.4,N98),MAX(SUM($C$5:C98)*1.2,N98))),IF(B98&lt;41,MAX(SUM($C$5:C98)*1.6,N98,M98),IF(B98&lt;61,MAX(SUM($C$5:C98)*1.4,N98,M98),MAX(SUM($C$5:C98)*1.2,N98,M98))))))</f>
        <v/>
      </c>
      <c r="P98" s="5" t="str">
        <f t="shared" si="24"/>
        <v/>
      </c>
      <c r="Q98" s="5" t="str">
        <f t="shared" si="25"/>
        <v/>
      </c>
      <c r="R98" s="26" t="str">
        <f t="shared" si="26"/>
        <v/>
      </c>
      <c r="S98" s="26" t="str">
        <f>IF(A98="","",SUM($C$5:C98)*R98/N98)</f>
        <v/>
      </c>
      <c r="T98" s="5" t="str">
        <f t="shared" si="27"/>
        <v/>
      </c>
      <c r="U98" s="5" t="str">
        <f t="shared" si="28"/>
        <v/>
      </c>
      <c r="V98" s="5" t="str">
        <f t="shared" si="29"/>
        <v/>
      </c>
      <c r="W98" s="5" t="str">
        <f t="shared" si="30"/>
        <v/>
      </c>
      <c r="X98" s="26" t="str">
        <f>IF(A98=1,"",IF(A98="","",IF(N97&gt;=SUM($C$4:C97),N98-N97,"")))</f>
        <v/>
      </c>
      <c r="Y98" s="1">
        <f t="shared" si="31"/>
        <v>0</v>
      </c>
    </row>
    <row r="99" spans="1:25">
      <c r="A99" s="4" t="str">
        <f t="shared" si="34"/>
        <v/>
      </c>
      <c r="B99" s="4" t="str">
        <f t="shared" si="35"/>
        <v/>
      </c>
      <c r="C99" s="4"/>
      <c r="D99" s="4"/>
      <c r="E99" s="48" t="str">
        <f t="shared" si="20"/>
        <v/>
      </c>
      <c r="F99" s="48" t="str">
        <f t="shared" si="21"/>
        <v/>
      </c>
      <c r="G99" s="48" t="str">
        <f t="shared" si="22"/>
        <v/>
      </c>
      <c r="H99" s="48" t="str">
        <f t="shared" si="23"/>
        <v/>
      </c>
      <c r="I99" s="48" t="str">
        <f t="shared" si="32"/>
        <v/>
      </c>
      <c r="J99" s="51" t="str">
        <f>IF(B99="","",IF(N98&lt;=SUM($C$5:C99),"",IF(A99&lt;=jfq,(N99/C99-1)/((A99+1)/2),(N99/SUM($C$5:C99)-1)/(A99-(jfq-1)/2))))</f>
        <v/>
      </c>
      <c r="K99" s="51" t="str">
        <f>IF(X99="","",IF(A99&lt;=jfq,(X99-bf*10000)/SUM(C$5:$C99)/(C99/C98),X99/SUM(C$5:$C99)))</f>
        <v/>
      </c>
      <c r="L99" s="51" t="str">
        <f>IF(B99="","",IF(N98&lt;=SUM($C$5:C99),"",IF(C99="",N99/N98-1,(N99/N98)/(C99/C98)-1)))</f>
        <v/>
      </c>
      <c r="M99" s="5" t="str">
        <f t="shared" si="33"/>
        <v/>
      </c>
      <c r="N99" s="5" t="str">
        <f t="shared" si="19"/>
        <v/>
      </c>
      <c r="O99" s="26" t="str">
        <f>IF(A99="","",IF(B99&lt;18,MAX(SUM($C$5:C99),N99),IF(A99&lt;=jfq,IF(B99&lt;41,MAX(SUM($C$5:C99)*1.6,N99),IF(B99&lt;61,MAX(SUM($C$5:C99)*1.4,N99),MAX(SUM($C$5:C99)*1.2,N99))),IF(B99&lt;41,MAX(SUM($C$5:C99)*1.6,N99,M99),IF(B99&lt;61,MAX(SUM($C$5:C99)*1.4,N99,M99),MAX(SUM($C$5:C99)*1.2,N99,M99))))))</f>
        <v/>
      </c>
      <c r="P99" s="5" t="str">
        <f t="shared" si="24"/>
        <v/>
      </c>
      <c r="Q99" s="5" t="str">
        <f t="shared" si="25"/>
        <v/>
      </c>
      <c r="R99" s="26" t="str">
        <f t="shared" si="26"/>
        <v/>
      </c>
      <c r="S99" s="26" t="str">
        <f>IF(A99="","",SUM($C$5:C99)*R99/N99)</f>
        <v/>
      </c>
      <c r="T99" s="5" t="str">
        <f t="shared" si="27"/>
        <v/>
      </c>
      <c r="U99" s="5" t="str">
        <f t="shared" si="28"/>
        <v/>
      </c>
      <c r="V99" s="5" t="str">
        <f t="shared" si="29"/>
        <v/>
      </c>
      <c r="W99" s="5" t="str">
        <f t="shared" si="30"/>
        <v/>
      </c>
      <c r="X99" s="26" t="str">
        <f>IF(A99=1,"",IF(A99="","",IF(N98&gt;=SUM($C$4:C98),N99-N98,"")))</f>
        <v/>
      </c>
      <c r="Y99" s="1">
        <f t="shared" si="31"/>
        <v>0</v>
      </c>
    </row>
    <row r="100" spans="1:25">
      <c r="A100" s="4" t="str">
        <f t="shared" si="34"/>
        <v/>
      </c>
      <c r="B100" s="4" t="str">
        <f t="shared" si="35"/>
        <v/>
      </c>
      <c r="C100" s="4"/>
      <c r="D100" s="4"/>
      <c r="E100" s="48" t="str">
        <f t="shared" si="20"/>
        <v/>
      </c>
      <c r="F100" s="48" t="str">
        <f t="shared" si="21"/>
        <v/>
      </c>
      <c r="G100" s="48" t="str">
        <f t="shared" si="22"/>
        <v/>
      </c>
      <c r="H100" s="48" t="str">
        <f t="shared" si="23"/>
        <v/>
      </c>
      <c r="I100" s="48" t="str">
        <f t="shared" si="32"/>
        <v/>
      </c>
      <c r="J100" s="51" t="str">
        <f>IF(B100="","",IF(N99&lt;=SUM($C$5:C100),"",IF(A100&lt;=jfq,(N100/C100-1)/((A100+1)/2),(N100/SUM($C$5:C100)-1)/(A100-(jfq-1)/2))))</f>
        <v/>
      </c>
      <c r="K100" s="51" t="str">
        <f>IF(X100="","",IF(A100&lt;=jfq,(X100-bf*10000)/SUM(C$5:$C100)/(C100/C99),X100/SUM(C$5:$C100)))</f>
        <v/>
      </c>
      <c r="L100" s="51" t="str">
        <f>IF(B100="","",IF(N99&lt;=SUM($C$5:C100),"",IF(C100="",N100/N99-1,(N100/N99)/(C100/C99)-1)))</f>
        <v/>
      </c>
      <c r="M100" s="5" t="str">
        <f t="shared" si="33"/>
        <v/>
      </c>
      <c r="N100" s="5" t="str">
        <f t="shared" si="19"/>
        <v/>
      </c>
      <c r="O100" s="26" t="str">
        <f>IF(A100="","",IF(B100&lt;18,MAX(SUM($C$5:C100),N100),IF(A100&lt;=jfq,IF(B100&lt;41,MAX(SUM($C$5:C100)*1.6,N100),IF(B100&lt;61,MAX(SUM($C$5:C100)*1.4,N100),MAX(SUM($C$5:C100)*1.2,N100))),IF(B100&lt;41,MAX(SUM($C$5:C100)*1.6,N100,M100),IF(B100&lt;61,MAX(SUM($C$5:C100)*1.4,N100,M100),MAX(SUM($C$5:C100)*1.2,N100,M100))))))</f>
        <v/>
      </c>
      <c r="P100" s="5" t="str">
        <f t="shared" si="24"/>
        <v/>
      </c>
      <c r="Q100" s="5" t="str">
        <f t="shared" si="25"/>
        <v/>
      </c>
      <c r="R100" s="26" t="str">
        <f t="shared" si="26"/>
        <v/>
      </c>
      <c r="S100" s="26" t="str">
        <f>IF(A100="","",SUM($C$5:C100)*R100/N100)</f>
        <v/>
      </c>
      <c r="T100" s="5" t="str">
        <f t="shared" si="27"/>
        <v/>
      </c>
      <c r="U100" s="5" t="str">
        <f t="shared" si="28"/>
        <v/>
      </c>
      <c r="V100" s="5" t="str">
        <f t="shared" si="29"/>
        <v/>
      </c>
      <c r="W100" s="5" t="str">
        <f t="shared" si="30"/>
        <v/>
      </c>
      <c r="X100" s="26" t="str">
        <f>IF(A100=1,"",IF(A100="","",IF(N99&gt;=SUM($C$4:C99),N100-N99,"")))</f>
        <v/>
      </c>
      <c r="Y100" s="1">
        <f t="shared" si="31"/>
        <v>0</v>
      </c>
    </row>
    <row r="101" spans="1:25">
      <c r="A101" s="4" t="str">
        <f t="shared" si="34"/>
        <v/>
      </c>
      <c r="B101" s="4" t="str">
        <f t="shared" si="35"/>
        <v/>
      </c>
      <c r="C101" s="4"/>
      <c r="D101" s="4"/>
      <c r="E101" s="48" t="str">
        <f t="shared" si="20"/>
        <v/>
      </c>
      <c r="F101" s="48" t="str">
        <f t="shared" si="21"/>
        <v/>
      </c>
      <c r="G101" s="48" t="str">
        <f t="shared" si="22"/>
        <v/>
      </c>
      <c r="H101" s="48" t="str">
        <f t="shared" si="23"/>
        <v/>
      </c>
      <c r="I101" s="48" t="str">
        <f t="shared" si="32"/>
        <v/>
      </c>
      <c r="J101" s="51" t="str">
        <f>IF(B101="","",IF(N100&lt;=SUM($C$5:C101),"",IF(A101&lt;=jfq,(N101/C101-1)/((A101+1)/2),(N101/SUM($C$5:C101)-1)/(A101-(jfq-1)/2))))</f>
        <v/>
      </c>
      <c r="K101" s="51" t="str">
        <f>IF(X101="","",IF(A101&lt;=jfq,(X101-bf*10000)/SUM(C$5:$C101)/(C101/C100),X101/SUM(C$5:$C101)))</f>
        <v/>
      </c>
      <c r="L101" s="51" t="str">
        <f>IF(B101="","",IF(N100&lt;=SUM($C$5:C101),"",IF(C101="",N101/N100-1,(N101/N100)/(C101/C100)-1)))</f>
        <v/>
      </c>
      <c r="M101" s="5" t="str">
        <f t="shared" si="33"/>
        <v/>
      </c>
      <c r="N101" s="5" t="str">
        <f t="shared" ref="N101:N109" si="36">IF(A101="","",bf*10*IF(xb="男",IF(jfq=3,VLOOKUP(nl,M3XJ,A101+1,FALSE),IF(jfq=5,VLOOKUP(nl,M5XJ,A101+1,FALSE),VLOOKUP(nl,M10XJ,A101+1,FALSE))),IF(jfq=3,VLOOKUP(nl,F3XJ,A101+1,FALSE),IF(jfq=5,VLOOKUP(nl,F5XJ,A101+1,FALSE),VLOOKUP(nl,F10XJ,A101+1,FALSE)))))</f>
        <v/>
      </c>
      <c r="O101" s="26" t="str">
        <f>IF(A101="","",IF(B101&lt;18,MAX(SUM($C$5:C101),N101),IF(A101&lt;=jfq,IF(B101&lt;41,MAX(SUM($C$5:C101)*1.6,N101),IF(B101&lt;61,MAX(SUM($C$5:C101)*1.4,N101),MAX(SUM($C$5:C101)*1.2,N101))),IF(B101&lt;41,MAX(SUM($C$5:C101)*1.6,N101,M101),IF(B101&lt;61,MAX(SUM($C$5:C101)*1.4,N101,M101),MAX(SUM($C$5:C101)*1.2,N101,M101))))))</f>
        <v/>
      </c>
      <c r="P101" s="5" t="str">
        <f t="shared" si="24"/>
        <v/>
      </c>
      <c r="Q101" s="5" t="str">
        <f t="shared" si="25"/>
        <v/>
      </c>
      <c r="R101" s="26" t="str">
        <f t="shared" si="26"/>
        <v/>
      </c>
      <c r="S101" s="26" t="str">
        <f>IF(A101="","",SUM($C$5:C101)*R101/N101)</f>
        <v/>
      </c>
      <c r="T101" s="5" t="str">
        <f t="shared" si="27"/>
        <v/>
      </c>
      <c r="U101" s="5" t="str">
        <f t="shared" si="28"/>
        <v/>
      </c>
      <c r="V101" s="5" t="str">
        <f t="shared" si="29"/>
        <v/>
      </c>
      <c r="W101" s="5" t="str">
        <f t="shared" si="30"/>
        <v/>
      </c>
      <c r="X101" s="26" t="str">
        <f>IF(A101=1,"",IF(A101="","",IF(N100&gt;=SUM($C$4:C100),N101-N100,"")))</f>
        <v/>
      </c>
      <c r="Y101" s="1">
        <f t="shared" si="31"/>
        <v>0</v>
      </c>
    </row>
    <row r="102" spans="1:25">
      <c r="A102" s="4" t="str">
        <f t="shared" si="34"/>
        <v/>
      </c>
      <c r="B102" s="4" t="str">
        <f t="shared" si="35"/>
        <v/>
      </c>
      <c r="C102" s="4"/>
      <c r="D102" s="4"/>
      <c r="E102" s="48" t="str">
        <f t="shared" si="20"/>
        <v/>
      </c>
      <c r="F102" s="48" t="str">
        <f t="shared" si="21"/>
        <v/>
      </c>
      <c r="G102" s="48" t="str">
        <f t="shared" si="22"/>
        <v/>
      </c>
      <c r="H102" s="48" t="str">
        <f t="shared" si="23"/>
        <v/>
      </c>
      <c r="I102" s="48" t="str">
        <f t="shared" si="32"/>
        <v/>
      </c>
      <c r="J102" s="51" t="str">
        <f>IF(B102="","",IF(N101&lt;=SUM($C$5:C102),"",IF(A102&lt;=jfq,(N102/C102-1)/((A102+1)/2),(N102/SUM($C$5:C102)-1)/(A102-(jfq-1)/2))))</f>
        <v/>
      </c>
      <c r="K102" s="51" t="str">
        <f>IF(X102="","",IF(A102&lt;=jfq,(X102-bf*10000)/SUM(C$5:$C102)/(C102/C101),X102/SUM(C$5:$C102)))</f>
        <v/>
      </c>
      <c r="L102" s="51" t="str">
        <f>IF(B102="","",IF(N101&lt;=SUM($C$5:C102),"",IF(C102="",N102/N101-1,(N102/N101)/(C102/C101)-1)))</f>
        <v/>
      </c>
      <c r="M102" s="5" t="str">
        <f t="shared" si="33"/>
        <v/>
      </c>
      <c r="N102" s="5" t="str">
        <f t="shared" si="36"/>
        <v/>
      </c>
      <c r="O102" s="26" t="str">
        <f>IF(A102="","",IF(B102&lt;18,MAX(SUM($C$5:C102),N102),IF(A102&lt;=jfq,IF(B102&lt;41,MAX(SUM($C$5:C102)*1.6,N102),IF(B102&lt;61,MAX(SUM($C$5:C102)*1.4,N102),MAX(SUM($C$5:C102)*1.2,N102))),IF(B102&lt;41,MAX(SUM($C$5:C102)*1.6,N102,M102),IF(B102&lt;61,MAX(SUM($C$5:C102)*1.4,N102,M102),MAX(SUM($C$5:C102)*1.2,N102,M102))))))</f>
        <v/>
      </c>
      <c r="P102" s="5" t="str">
        <f t="shared" si="24"/>
        <v/>
      </c>
      <c r="Q102" s="5" t="str">
        <f t="shared" si="25"/>
        <v/>
      </c>
      <c r="R102" s="26" t="str">
        <f t="shared" si="26"/>
        <v/>
      </c>
      <c r="S102" s="26" t="str">
        <f>IF(A102="","",SUM($C$5:C102)*R102/N102)</f>
        <v/>
      </c>
      <c r="T102" s="5" t="str">
        <f t="shared" si="27"/>
        <v/>
      </c>
      <c r="U102" s="5" t="str">
        <f t="shared" si="28"/>
        <v/>
      </c>
      <c r="V102" s="5" t="str">
        <f t="shared" si="29"/>
        <v/>
      </c>
      <c r="W102" s="5" t="str">
        <f t="shared" si="30"/>
        <v/>
      </c>
      <c r="X102" s="26" t="str">
        <f>IF(A102=1,"",IF(A102="","",IF(N101&gt;=SUM($C$4:C101),N102-N101,"")))</f>
        <v/>
      </c>
      <c r="Y102" s="1">
        <f t="shared" si="31"/>
        <v>0</v>
      </c>
    </row>
    <row r="103" spans="1:25">
      <c r="A103" s="4" t="str">
        <f t="shared" si="34"/>
        <v/>
      </c>
      <c r="B103" s="4" t="str">
        <f t="shared" si="35"/>
        <v/>
      </c>
      <c r="C103" s="4"/>
      <c r="D103" s="4"/>
      <c r="E103" s="48" t="str">
        <f t="shared" si="20"/>
        <v/>
      </c>
      <c r="F103" s="48" t="str">
        <f t="shared" si="21"/>
        <v/>
      </c>
      <c r="G103" s="48" t="str">
        <f t="shared" si="22"/>
        <v/>
      </c>
      <c r="H103" s="48" t="str">
        <f t="shared" si="23"/>
        <v/>
      </c>
      <c r="I103" s="48" t="str">
        <f t="shared" si="32"/>
        <v/>
      </c>
      <c r="J103" s="51" t="str">
        <f>IF(B103="","",IF(N102&lt;=SUM($C$5:C103),"",IF(A103&lt;=jfq,(N103/C103-1)/((A103+1)/2),(N103/SUM($C$5:C103)-1)/(A103-(jfq-1)/2))))</f>
        <v/>
      </c>
      <c r="K103" s="51" t="str">
        <f>IF(X103="","",IF(A103&lt;=jfq,(X103-bf*10000)/SUM(C$5:$C103)/(C103/C102),X103/SUM(C$5:$C103)))</f>
        <v/>
      </c>
      <c r="L103" s="51" t="str">
        <f>IF(B103="","",IF(N102&lt;=SUM($C$5:C103),"",IF(C103="",N103/N102-1,(N103/N102)/(C103/C102)-1)))</f>
        <v/>
      </c>
      <c r="M103" s="5" t="str">
        <f t="shared" si="33"/>
        <v/>
      </c>
      <c r="N103" s="5" t="str">
        <f t="shared" si="36"/>
        <v/>
      </c>
      <c r="O103" s="26" t="str">
        <f>IF(A103="","",IF(B103&lt;18,MAX(SUM($C$5:C103),N103),IF(A103&lt;=jfq,IF(B103&lt;41,MAX(SUM($C$5:C103)*1.6,N103),IF(B103&lt;61,MAX(SUM($C$5:C103)*1.4,N103),MAX(SUM($C$5:C103)*1.2,N103))),IF(B103&lt;41,MAX(SUM($C$5:C103)*1.6,N103,M103),IF(B103&lt;61,MAX(SUM($C$5:C103)*1.4,N103,M103),MAX(SUM($C$5:C103)*1.2,N103,M103))))))</f>
        <v/>
      </c>
      <c r="P103" s="5" t="str">
        <f t="shared" si="24"/>
        <v/>
      </c>
      <c r="Q103" s="5" t="str">
        <f t="shared" si="25"/>
        <v/>
      </c>
      <c r="R103" s="26" t="str">
        <f t="shared" si="26"/>
        <v/>
      </c>
      <c r="S103" s="26" t="str">
        <f>IF(A103="","",SUM($C$5:C103)*R103/N103)</f>
        <v/>
      </c>
      <c r="T103" s="5" t="str">
        <f t="shared" si="27"/>
        <v/>
      </c>
      <c r="U103" s="5" t="str">
        <f t="shared" si="28"/>
        <v/>
      </c>
      <c r="V103" s="5" t="str">
        <f t="shared" si="29"/>
        <v/>
      </c>
      <c r="W103" s="5" t="str">
        <f t="shared" si="30"/>
        <v/>
      </c>
      <c r="X103" s="26" t="str">
        <f>IF(A103=1,"",IF(A103="","",IF(N102&gt;=SUM($C$4:C102),N103-N102,"")))</f>
        <v/>
      </c>
      <c r="Y103" s="1">
        <f t="shared" si="31"/>
        <v>0</v>
      </c>
    </row>
    <row r="104" spans="1:25">
      <c r="A104" s="4" t="str">
        <f t="shared" si="34"/>
        <v/>
      </c>
      <c r="B104" s="4" t="str">
        <f t="shared" si="35"/>
        <v/>
      </c>
      <c r="C104" s="4"/>
      <c r="D104" s="4"/>
      <c r="E104" s="48" t="str">
        <f t="shared" si="20"/>
        <v/>
      </c>
      <c r="F104" s="48" t="str">
        <f t="shared" si="21"/>
        <v/>
      </c>
      <c r="G104" s="48" t="str">
        <f t="shared" si="22"/>
        <v/>
      </c>
      <c r="H104" s="48" t="str">
        <f t="shared" si="23"/>
        <v/>
      </c>
      <c r="I104" s="48" t="str">
        <f t="shared" si="32"/>
        <v/>
      </c>
      <c r="J104" s="51" t="str">
        <f>IF(B104="","",IF(N103&lt;=SUM($C$5:C104),"",IF(A104&lt;=jfq,(N104/C104-1)/((A104+1)/2),(N104/SUM($C$5:C104)-1)/(A104-(jfq-1)/2))))</f>
        <v/>
      </c>
      <c r="K104" s="51" t="str">
        <f>IF(X104="","",IF(A104&lt;=jfq,(X104-bf*10000)/SUM(C$5:$C104)/(C104/C103),X104/SUM(C$5:$C104)))</f>
        <v/>
      </c>
      <c r="L104" s="51" t="str">
        <f>IF(B104="","",IF(N103&lt;=SUM($C$5:C104),"",IF(C104="",N104/N103-1,(N104/N103)/(C104/C103)-1)))</f>
        <v/>
      </c>
      <c r="M104" s="5" t="str">
        <f t="shared" si="33"/>
        <v/>
      </c>
      <c r="N104" s="5" t="str">
        <f t="shared" si="36"/>
        <v/>
      </c>
      <c r="O104" s="26" t="str">
        <f>IF(A104="","",IF(B104&lt;18,MAX(SUM($C$5:C104),N104),IF(A104&lt;=jfq,IF(B104&lt;41,MAX(SUM($C$5:C104)*1.6,N104),IF(B104&lt;61,MAX(SUM($C$5:C104)*1.4,N104),MAX(SUM($C$5:C104)*1.2,N104))),IF(B104&lt;41,MAX(SUM($C$5:C104)*1.6,N104,M104),IF(B104&lt;61,MAX(SUM($C$5:C104)*1.4,N104,M104),MAX(SUM($C$5:C104)*1.2,N104,M104))))))</f>
        <v/>
      </c>
      <c r="P104" s="5" t="str">
        <f t="shared" si="24"/>
        <v/>
      </c>
      <c r="Q104" s="5" t="str">
        <f t="shared" si="25"/>
        <v/>
      </c>
      <c r="R104" s="26" t="str">
        <f t="shared" si="26"/>
        <v/>
      </c>
      <c r="S104" s="26" t="str">
        <f>IF(A104="","",SUM($C$5:C104)*R104/N104)</f>
        <v/>
      </c>
      <c r="T104" s="5" t="str">
        <f t="shared" si="27"/>
        <v/>
      </c>
      <c r="U104" s="5" t="str">
        <f t="shared" si="28"/>
        <v/>
      </c>
      <c r="V104" s="5" t="str">
        <f t="shared" si="29"/>
        <v/>
      </c>
      <c r="W104" s="5" t="str">
        <f t="shared" si="30"/>
        <v/>
      </c>
      <c r="X104" s="26" t="str">
        <f>IF(A104=1,"",IF(A104="","",IF(N103&gt;=SUM($C$4:C103),N104-N103,"")))</f>
        <v/>
      </c>
      <c r="Y104" s="1">
        <f t="shared" si="31"/>
        <v>0</v>
      </c>
    </row>
    <row r="105" spans="1:25">
      <c r="A105" s="4" t="str">
        <f t="shared" si="34"/>
        <v/>
      </c>
      <c r="B105" s="4" t="str">
        <f t="shared" si="35"/>
        <v/>
      </c>
      <c r="C105" s="4"/>
      <c r="D105" s="4"/>
      <c r="E105" s="48" t="str">
        <f t="shared" si="20"/>
        <v/>
      </c>
      <c r="F105" s="48" t="str">
        <f t="shared" si="21"/>
        <v/>
      </c>
      <c r="G105" s="48" t="str">
        <f t="shared" si="22"/>
        <v/>
      </c>
      <c r="H105" s="48" t="str">
        <f t="shared" si="23"/>
        <v/>
      </c>
      <c r="I105" s="48" t="str">
        <f t="shared" si="32"/>
        <v/>
      </c>
      <c r="J105" s="51" t="str">
        <f>IF(B105="","",IF(N104&lt;=SUM($C$5:C105),"",IF(A105&lt;=jfq,(N105/C105-1)/((A105+1)/2),(N105/SUM($C$5:C105)-1)/(A105-(jfq-1)/2))))</f>
        <v/>
      </c>
      <c r="K105" s="51" t="str">
        <f>IF(X105="","",IF(A105&lt;=jfq,(X105-bf*10000)/SUM(C$5:$C105)/(C105/C104),X105/SUM(C$5:$C105)))</f>
        <v/>
      </c>
      <c r="L105" s="51" t="str">
        <f>IF(B105="","",IF(N104&lt;=SUM($C$5:C105),"",IF(C105="",N105/N104-1,(N105/N104)/(C105/C104)-1)))</f>
        <v/>
      </c>
      <c r="M105" s="5" t="str">
        <f t="shared" si="33"/>
        <v/>
      </c>
      <c r="N105" s="5" t="str">
        <f t="shared" si="36"/>
        <v/>
      </c>
      <c r="O105" s="26" t="str">
        <f>IF(A105="","",IF(B105&lt;18,MAX(SUM($C$5:C105),N105),IF(A105&lt;=jfq,IF(B105&lt;41,MAX(SUM($C$5:C105)*1.6,N105),IF(B105&lt;61,MAX(SUM($C$5:C105)*1.4,N105),MAX(SUM($C$5:C105)*1.2,N105))),IF(B105&lt;41,MAX(SUM($C$5:C105)*1.6,N105,M105),IF(B105&lt;61,MAX(SUM($C$5:C105)*1.4,N105,M105),MAX(SUM($C$5:C105)*1.2,N105,M105))))))</f>
        <v/>
      </c>
      <c r="P105" s="5" t="str">
        <f t="shared" si="24"/>
        <v/>
      </c>
      <c r="Q105" s="5" t="str">
        <f t="shared" si="25"/>
        <v/>
      </c>
      <c r="R105" s="26" t="str">
        <f t="shared" si="26"/>
        <v/>
      </c>
      <c r="S105" s="26" t="str">
        <f>IF(A105="","",SUM($C$5:C105)*R105/N105)</f>
        <v/>
      </c>
      <c r="T105" s="5" t="str">
        <f t="shared" si="27"/>
        <v/>
      </c>
      <c r="U105" s="5" t="str">
        <f t="shared" si="28"/>
        <v/>
      </c>
      <c r="V105" s="5" t="str">
        <f t="shared" si="29"/>
        <v/>
      </c>
      <c r="W105" s="5" t="str">
        <f t="shared" si="30"/>
        <v/>
      </c>
      <c r="X105" s="26" t="str">
        <f>IF(A105=1,"",IF(A105="","",IF(N104&gt;=SUM($C$4:C104),N105-N104,"")))</f>
        <v/>
      </c>
      <c r="Y105" s="1">
        <f t="shared" si="31"/>
        <v>0</v>
      </c>
    </row>
    <row r="106" spans="1:25">
      <c r="A106" s="4" t="str">
        <f t="shared" si="34"/>
        <v/>
      </c>
      <c r="B106" s="4" t="str">
        <f t="shared" si="35"/>
        <v/>
      </c>
      <c r="C106" s="4"/>
      <c r="D106" s="4"/>
      <c r="E106" s="48" t="str">
        <f t="shared" si="20"/>
        <v/>
      </c>
      <c r="F106" s="48" t="str">
        <f t="shared" si="21"/>
        <v/>
      </c>
      <c r="G106" s="48" t="str">
        <f t="shared" si="22"/>
        <v/>
      </c>
      <c r="H106" s="48" t="str">
        <f t="shared" si="23"/>
        <v/>
      </c>
      <c r="I106" s="48" t="str">
        <f t="shared" si="32"/>
        <v/>
      </c>
      <c r="J106" s="51" t="str">
        <f>IF(B106="","",IF(N105&lt;=SUM($C$5:C106),"",IF(A106&lt;=jfq,(N106/C106-1)/((A106+1)/2),(N106/SUM($C$5:C106)-1)/(A106-(jfq-1)/2))))</f>
        <v/>
      </c>
      <c r="K106" s="51" t="str">
        <f>IF(X106="","",IF(A106&lt;=jfq,(X106-bf*10000)/SUM(C$5:$C106)/(C106/C105),X106/SUM(C$5:$C106)))</f>
        <v/>
      </c>
      <c r="L106" s="51" t="str">
        <f>IF(B106="","",IF(N105&lt;=SUM($C$5:C106),"",IF(C106="",N106/N105-1,(N106/N105)/(C106/C105)-1)))</f>
        <v/>
      </c>
      <c r="M106" s="5" t="str">
        <f t="shared" si="33"/>
        <v/>
      </c>
      <c r="N106" s="5" t="str">
        <f t="shared" si="36"/>
        <v/>
      </c>
      <c r="O106" s="26" t="str">
        <f>IF(A106="","",IF(B106&lt;18,MAX(SUM($C$5:C106),N106),IF(A106&lt;=jfq,IF(B106&lt;41,MAX(SUM($C$5:C106)*1.6,N106),IF(B106&lt;61,MAX(SUM($C$5:C106)*1.4,N106),MAX(SUM($C$5:C106)*1.2,N106))),IF(B106&lt;41,MAX(SUM($C$5:C106)*1.6,N106,M106),IF(B106&lt;61,MAX(SUM($C$5:C106)*1.4,N106,M106),MAX(SUM($C$5:C106)*1.2,N106,M106))))))</f>
        <v/>
      </c>
      <c r="P106" s="5" t="str">
        <f t="shared" si="24"/>
        <v/>
      </c>
      <c r="Q106" s="5" t="str">
        <f t="shared" si="25"/>
        <v/>
      </c>
      <c r="R106" s="26" t="str">
        <f t="shared" si="26"/>
        <v/>
      </c>
      <c r="S106" s="26" t="str">
        <f>IF(A106="","",SUM($C$5:C106)*R106/N106)</f>
        <v/>
      </c>
      <c r="T106" s="5" t="str">
        <f t="shared" si="27"/>
        <v/>
      </c>
      <c r="U106" s="5" t="str">
        <f t="shared" si="28"/>
        <v/>
      </c>
      <c r="V106" s="5" t="str">
        <f t="shared" si="29"/>
        <v/>
      </c>
      <c r="W106" s="5" t="str">
        <f t="shared" si="30"/>
        <v/>
      </c>
      <c r="X106" s="26" t="str">
        <f>IF(A106=1,"",IF(A106="","",IF(N105&gt;=SUM($C$4:C105),N106-N105,"")))</f>
        <v/>
      </c>
      <c r="Y106" s="1">
        <f t="shared" si="31"/>
        <v>0</v>
      </c>
    </row>
    <row r="107" spans="1:25">
      <c r="A107" s="4" t="str">
        <f t="shared" si="34"/>
        <v/>
      </c>
      <c r="B107" s="4" t="str">
        <f t="shared" si="35"/>
        <v/>
      </c>
      <c r="C107" s="4"/>
      <c r="D107" s="4"/>
      <c r="E107" s="48" t="str">
        <f t="shared" si="20"/>
        <v/>
      </c>
      <c r="F107" s="48" t="str">
        <f t="shared" si="21"/>
        <v/>
      </c>
      <c r="G107" s="48" t="str">
        <f t="shared" si="22"/>
        <v/>
      </c>
      <c r="H107" s="48" t="str">
        <f t="shared" si="23"/>
        <v/>
      </c>
      <c r="I107" s="48" t="str">
        <f t="shared" si="32"/>
        <v/>
      </c>
      <c r="J107" s="51" t="str">
        <f>IF(B107="","",IF(N106&lt;=SUM($C$5:C107),"",IF(A107&lt;=jfq,(N107/C107-1)/((A107+1)/2),(N107/SUM($C$5:C107)-1)/(A107-(jfq-1)/2))))</f>
        <v/>
      </c>
      <c r="K107" s="51" t="str">
        <f>IF(X107="","",IF(A107&lt;=jfq,(X107-bf*10000)/SUM(C$5:$C107)/(C107/C106),X107/SUM(C$5:$C107)))</f>
        <v/>
      </c>
      <c r="L107" s="51" t="str">
        <f>IF(B107="","",IF(N106&lt;=SUM($C$5:C107),"",IF(C107="",N107/N106-1,(N107/N106)/(C107/C106)-1)))</f>
        <v/>
      </c>
      <c r="M107" s="5" t="str">
        <f t="shared" si="33"/>
        <v/>
      </c>
      <c r="N107" s="5" t="str">
        <f t="shared" si="36"/>
        <v/>
      </c>
      <c r="O107" s="26" t="str">
        <f>IF(A107="","",IF(B107&lt;18,MAX(SUM($C$5:C107),N107),IF(A107&lt;=jfq,IF(B107&lt;41,MAX(SUM($C$5:C107)*1.6,N107),IF(B107&lt;61,MAX(SUM($C$5:C107)*1.4,N107),MAX(SUM($C$5:C107)*1.2,N107))),IF(B107&lt;41,MAX(SUM($C$5:C107)*1.6,N107,M107),IF(B107&lt;61,MAX(SUM($C$5:C107)*1.4,N107,M107),MAX(SUM($C$5:C107)*1.2,N107,M107))))))</f>
        <v/>
      </c>
      <c r="P107" s="5" t="str">
        <f t="shared" si="24"/>
        <v/>
      </c>
      <c r="Q107" s="5" t="str">
        <f t="shared" si="25"/>
        <v/>
      </c>
      <c r="R107" s="26" t="str">
        <f t="shared" si="26"/>
        <v/>
      </c>
      <c r="S107" s="26" t="str">
        <f>IF(A107="","",SUM($C$5:C107)*R107/N107)</f>
        <v/>
      </c>
      <c r="T107" s="5" t="str">
        <f t="shared" si="27"/>
        <v/>
      </c>
      <c r="U107" s="5" t="str">
        <f t="shared" si="28"/>
        <v/>
      </c>
      <c r="V107" s="5" t="str">
        <f t="shared" si="29"/>
        <v/>
      </c>
      <c r="W107" s="5" t="str">
        <f t="shared" si="30"/>
        <v/>
      </c>
      <c r="X107" s="26" t="str">
        <f>IF(A107=1,"",IF(A107="","",IF(N106&gt;=SUM($C$4:C106),N107-N106,"")))</f>
        <v/>
      </c>
      <c r="Y107" s="1">
        <f t="shared" si="31"/>
        <v>0</v>
      </c>
    </row>
    <row r="108" spans="1:25">
      <c r="A108" s="4" t="str">
        <f t="shared" si="34"/>
        <v/>
      </c>
      <c r="B108" s="4" t="str">
        <f t="shared" si="35"/>
        <v/>
      </c>
      <c r="C108" s="4"/>
      <c r="D108" s="4"/>
      <c r="E108" s="48" t="str">
        <f t="shared" si="20"/>
        <v/>
      </c>
      <c r="F108" s="48" t="str">
        <f t="shared" si="21"/>
        <v/>
      </c>
      <c r="G108" s="48" t="str">
        <f t="shared" si="22"/>
        <v/>
      </c>
      <c r="H108" s="48" t="str">
        <f t="shared" si="23"/>
        <v/>
      </c>
      <c r="I108" s="48" t="str">
        <f t="shared" si="32"/>
        <v/>
      </c>
      <c r="J108" s="51" t="str">
        <f>IF(B108="","",IF(N107&lt;=SUM($C$5:C108),"",IF(A108&lt;=jfq,(N108/C108-1)/((A108+1)/2),(N108/SUM($C$5:C108)-1)/(A108-(jfq-1)/2))))</f>
        <v/>
      </c>
      <c r="K108" s="51" t="str">
        <f>IF(X108="","",IF(A108&lt;=jfq,(X108-bf*10000)/SUM(C$5:$C108)/(C108/C107),X108/SUM(C$5:$C108)))</f>
        <v/>
      </c>
      <c r="L108" s="51" t="str">
        <f>IF(B108="","",IF(N107&lt;=SUM($C$5:C108),"",IF(C108="",N108/N107-1,(N108/N107)/(C108/C107)-1)))</f>
        <v/>
      </c>
      <c r="M108" s="5" t="str">
        <f t="shared" si="33"/>
        <v/>
      </c>
      <c r="N108" s="5" t="str">
        <f t="shared" si="36"/>
        <v/>
      </c>
      <c r="O108" s="26" t="str">
        <f>IF(A108="","",IF(B108&lt;18,MAX(SUM($C$5:C108),N108),IF(A108&lt;=jfq,IF(B108&lt;41,MAX(SUM($C$5:C108)*1.6,N108),IF(B108&lt;61,MAX(SUM($C$5:C108)*1.4,N108),MAX(SUM($C$5:C108)*1.2,N108))),IF(B108&lt;41,MAX(SUM($C$5:C108)*1.6,N108,M108),IF(B108&lt;61,MAX(SUM($C$5:C108)*1.4,N108,M108),MAX(SUM($C$5:C108)*1.2,N108,M108))))))</f>
        <v/>
      </c>
      <c r="P108" s="5" t="str">
        <f t="shared" si="24"/>
        <v/>
      </c>
      <c r="Q108" s="5" t="str">
        <f t="shared" si="25"/>
        <v/>
      </c>
      <c r="R108" s="26" t="str">
        <f t="shared" si="26"/>
        <v/>
      </c>
      <c r="S108" s="26" t="str">
        <f>IF(A108="","",SUM($C$5:C108)*R108/N108)</f>
        <v/>
      </c>
      <c r="T108" s="5" t="str">
        <f t="shared" si="27"/>
        <v/>
      </c>
      <c r="U108" s="5" t="str">
        <f t="shared" si="28"/>
        <v/>
      </c>
      <c r="V108" s="5" t="str">
        <f t="shared" si="29"/>
        <v/>
      </c>
      <c r="W108" s="5" t="str">
        <f t="shared" si="30"/>
        <v/>
      </c>
      <c r="X108" s="26" t="str">
        <f>IF(A108=1,"",IF(A108="","",IF(N107&gt;=SUM($C$4:C107),N108-N107,"")))</f>
        <v/>
      </c>
      <c r="Y108" s="1">
        <f t="shared" si="31"/>
        <v>0</v>
      </c>
    </row>
    <row r="109" spans="1:25">
      <c r="A109" s="4" t="str">
        <f t="shared" si="34"/>
        <v/>
      </c>
      <c r="B109" s="4" t="str">
        <f t="shared" si="35"/>
        <v/>
      </c>
      <c r="C109" s="4"/>
      <c r="D109" s="4"/>
      <c r="E109" s="48" t="str">
        <f t="shared" si="20"/>
        <v/>
      </c>
      <c r="F109" s="48" t="str">
        <f t="shared" si="21"/>
        <v/>
      </c>
      <c r="G109" s="48" t="str">
        <f t="shared" si="22"/>
        <v/>
      </c>
      <c r="H109" s="48" t="str">
        <f t="shared" si="23"/>
        <v/>
      </c>
      <c r="I109" s="48" t="str">
        <f t="shared" si="32"/>
        <v/>
      </c>
      <c r="J109" s="51" t="str">
        <f>IF(B109="","",IF(N108&lt;=SUM($C$5:C109),"",IF(A109&lt;=jfq,(N109/C109-1)/((A109+1)/2),(N109/SUM($C$5:C109)-1)/(A109-(jfq-1)/2))))</f>
        <v/>
      </c>
      <c r="K109" s="51" t="str">
        <f>IF(X109="","",IF(A109&lt;=jfq,(X109-bf*10000)/SUM(C$5:$C109)/(C109/C108),X109/SUM(C$5:$C109)))</f>
        <v/>
      </c>
      <c r="L109" s="51" t="str">
        <f>IF(B109="","",IF(N108&lt;=SUM($C$5:C109),"",IF(C109="",N109/N108-1,(N109/N108)/(C109/C108)-1)))</f>
        <v/>
      </c>
      <c r="M109" s="5" t="str">
        <f t="shared" si="33"/>
        <v/>
      </c>
      <c r="N109" s="5" t="str">
        <f t="shared" si="36"/>
        <v/>
      </c>
      <c r="O109" s="26" t="str">
        <f>IF(A109="","",IF(B109&lt;18,MAX(SUM($C$5:C109),N109),IF(A109&lt;=jfq,IF(B109&lt;41,MAX(SUM($C$5:C109)*1.6,N109),IF(B109&lt;61,MAX(SUM($C$5:C109)*1.4,N109),MAX(SUM($C$5:C109)*1.2,N109))),IF(B109&lt;41,MAX(SUM($C$5:C109)*1.6,N109,M109),IF(B109&lt;61,MAX(SUM($C$5:C109)*1.4,N109,M109),MAX(SUM($C$5:C109)*1.2,N109,M109))))))</f>
        <v/>
      </c>
      <c r="P109" s="5" t="str">
        <f t="shared" si="24"/>
        <v/>
      </c>
      <c r="Q109" s="5" t="str">
        <f t="shared" si="25"/>
        <v/>
      </c>
      <c r="R109" s="26" t="str">
        <f t="shared" si="26"/>
        <v/>
      </c>
      <c r="S109" s="26" t="str">
        <f>IF(A109="","",SUM($C$5:C109)*R109/N109)</f>
        <v/>
      </c>
      <c r="T109" s="5" t="str">
        <f t="shared" si="27"/>
        <v/>
      </c>
      <c r="U109" s="5" t="str">
        <f t="shared" si="28"/>
        <v/>
      </c>
      <c r="V109" s="5" t="str">
        <f t="shared" si="29"/>
        <v/>
      </c>
      <c r="W109" s="5" t="str">
        <f t="shared" si="30"/>
        <v/>
      </c>
      <c r="X109" s="26" t="str">
        <f>IF(A109=1,"",IF(A109="","",IF(N108&gt;=SUM($C$4:C108),N109-N108,"")))</f>
        <v/>
      </c>
      <c r="Y109" s="1">
        <f t="shared" si="31"/>
        <v>0</v>
      </c>
    </row>
  </sheetData>
  <mergeCells count="26">
    <mergeCell ref="U3:U4"/>
    <mergeCell ref="V3:V4"/>
    <mergeCell ref="W3:W4"/>
    <mergeCell ref="X3:X4"/>
    <mergeCell ref="O3:O4"/>
    <mergeCell ref="P3:P4"/>
    <mergeCell ref="Q3:Q4"/>
    <mergeCell ref="R3:R4"/>
    <mergeCell ref="S3:S4"/>
    <mergeCell ref="T3:T4"/>
    <mergeCell ref="N3:N4"/>
    <mergeCell ref="A1:X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4" type="noConversion"/>
  <conditionalFormatting sqref="A5:X109">
    <cfRule type="expression" dxfId="3" priority="1">
      <formula>$A5&lt;&gt;""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2443-C946-43D4-B354-A49CC7FC35A9}">
  <sheetPr>
    <pageSetUpPr fitToPage="1"/>
  </sheetPr>
  <dimension ref="A1:U109"/>
  <sheetViews>
    <sheetView showZeros="0" tabSelected="1" zoomScale="170" workbookViewId="0">
      <selection activeCell="A2" sqref="A2:M2"/>
    </sheetView>
  </sheetViews>
  <sheetFormatPr defaultRowHeight="14.55"/>
  <cols>
    <col min="1" max="2" width="4.88671875" customWidth="1"/>
    <col min="3" max="4" width="10.44140625" customWidth="1"/>
    <col min="5" max="5" width="11.6640625" customWidth="1"/>
    <col min="6" max="7" width="12.44140625" customWidth="1"/>
    <col min="8" max="8" width="11.44140625" customWidth="1"/>
    <col min="9" max="9" width="16.77734375" customWidth="1"/>
    <col min="10" max="10" width="12.21875" customWidth="1"/>
    <col min="11" max="11" width="8.77734375" hidden="1" customWidth="1"/>
    <col min="12" max="12" width="11.77734375" customWidth="1"/>
    <col min="13" max="13" width="8.77734375" customWidth="1"/>
    <col min="14" max="14" width="20.109375" customWidth="1"/>
  </cols>
  <sheetData>
    <row r="1" spans="1:21" ht="20">
      <c r="A1" s="140" t="s">
        <v>85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66"/>
    </row>
    <row r="2" spans="1:21">
      <c r="A2" s="145" t="str">
        <f>xb&amp;"，"&amp;nl&amp;"岁，年交保费"&amp;bf&amp;"万元，"&amp;jfq&amp;"年交费"</f>
        <v>女，40岁，年交保费10万元，5年交费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P2" s="42"/>
    </row>
    <row r="3" spans="1:21" ht="14.1" customHeight="1">
      <c r="A3" s="164" t="s">
        <v>23</v>
      </c>
      <c r="B3" s="165" t="s">
        <v>0</v>
      </c>
      <c r="C3" s="165" t="s">
        <v>68</v>
      </c>
      <c r="D3" s="165" t="s">
        <v>24</v>
      </c>
      <c r="E3" s="164" t="s">
        <v>28</v>
      </c>
      <c r="F3" s="164" t="s">
        <v>119</v>
      </c>
      <c r="G3" s="164" t="s">
        <v>120</v>
      </c>
      <c r="H3" s="164" t="s">
        <v>25</v>
      </c>
      <c r="I3" s="164" t="s">
        <v>121</v>
      </c>
      <c r="J3" s="164" t="s">
        <v>30</v>
      </c>
      <c r="K3" s="165" t="s">
        <v>31</v>
      </c>
      <c r="L3" s="165" t="s">
        <v>26</v>
      </c>
      <c r="M3" s="165" t="s">
        <v>27</v>
      </c>
      <c r="N3" s="164" t="s">
        <v>127</v>
      </c>
      <c r="O3" s="163" t="str">
        <f>参数设置!G10</f>
        <v/>
      </c>
      <c r="P3" s="163"/>
      <c r="Q3" s="163"/>
      <c r="R3" s="163"/>
      <c r="S3" s="163"/>
      <c r="T3" s="163"/>
      <c r="U3" s="163"/>
    </row>
    <row r="4" spans="1:21">
      <c r="A4" s="164"/>
      <c r="B4" s="165"/>
      <c r="C4" s="165"/>
      <c r="D4" s="165"/>
      <c r="E4" s="164"/>
      <c r="F4" s="164"/>
      <c r="G4" s="164"/>
      <c r="H4" s="164"/>
      <c r="I4" s="164"/>
      <c r="J4" s="164"/>
      <c r="K4" s="165"/>
      <c r="L4" s="165"/>
      <c r="M4" s="165"/>
      <c r="N4" s="164"/>
      <c r="O4" s="163" t="str">
        <f>参数设置!G11</f>
        <v/>
      </c>
      <c r="P4" s="163"/>
      <c r="Q4" s="163"/>
      <c r="R4" s="163"/>
      <c r="S4" s="163"/>
      <c r="T4" s="163"/>
      <c r="U4" s="163"/>
    </row>
    <row r="5" spans="1:21">
      <c r="A5" s="2">
        <f>利益演示1.0!A5</f>
        <v>1</v>
      </c>
      <c r="B5" s="2">
        <f>利益演示1.0!B5</f>
        <v>41</v>
      </c>
      <c r="C5" s="43">
        <f>利益演示1.0!C5</f>
        <v>100000</v>
      </c>
      <c r="D5" s="43">
        <f>利益演示1.0!D5</f>
        <v>0</v>
      </c>
      <c r="E5" s="43">
        <f>利益演示1.0!E5</f>
        <v>426900</v>
      </c>
      <c r="F5" s="43">
        <f>利益演示1.0!F5</f>
        <v>160000</v>
      </c>
      <c r="G5" s="43">
        <f>利益演示1.0!G5</f>
        <v>160000</v>
      </c>
      <c r="H5" s="43">
        <f>利益演示1.0!H5</f>
        <v>853800</v>
      </c>
      <c r="I5" s="43">
        <f>利益演示1.0!I5</f>
        <v>1013800</v>
      </c>
      <c r="J5" s="43">
        <f>利益演示1.0!J5</f>
        <v>41900</v>
      </c>
      <c r="K5" s="43" t="str">
        <f>利益演示1.0!K5</f>
        <v/>
      </c>
      <c r="L5" s="43" t="str">
        <f>利益演示1.0!L5</f>
        <v/>
      </c>
      <c r="M5" s="43" t="str">
        <f>利益演示1.0!M5</f>
        <v/>
      </c>
      <c r="N5" s="43">
        <f>利益演示1.0!AE5</f>
        <v>8380</v>
      </c>
    </row>
    <row r="6" spans="1:21">
      <c r="A6" s="2">
        <f>利益演示1.0!A6</f>
        <v>2</v>
      </c>
      <c r="B6" s="2">
        <f>利益演示1.0!B6</f>
        <v>42</v>
      </c>
      <c r="C6" s="43">
        <f>利益演示1.0!C6</f>
        <v>100000</v>
      </c>
      <c r="D6" s="43">
        <f>利益演示1.0!D6</f>
        <v>0</v>
      </c>
      <c r="E6" s="43">
        <f>利益演示1.0!E6</f>
        <v>439707</v>
      </c>
      <c r="F6" s="43">
        <f>利益演示1.0!F6</f>
        <v>280000</v>
      </c>
      <c r="G6" s="43">
        <f>利益演示1.0!G6</f>
        <v>280000</v>
      </c>
      <c r="H6" s="43">
        <f>利益演示1.0!H6</f>
        <v>853800</v>
      </c>
      <c r="I6" s="43">
        <f>利益演示1.0!I6</f>
        <v>1133800</v>
      </c>
      <c r="J6" s="43">
        <f>利益演示1.0!J6</f>
        <v>107800</v>
      </c>
      <c r="K6" s="6" t="str">
        <f>利益演示1.0!K6</f>
        <v/>
      </c>
      <c r="L6" s="6" t="str">
        <f>利益演示1.0!L6</f>
        <v/>
      </c>
      <c r="M6" s="6" t="str">
        <f>利益演示1.0!M6</f>
        <v/>
      </c>
      <c r="N6" s="43">
        <f>利益演示1.0!AE6</f>
        <v>21560</v>
      </c>
    </row>
    <row r="7" spans="1:21">
      <c r="A7" s="2">
        <f>利益演示1.0!A7</f>
        <v>3</v>
      </c>
      <c r="B7" s="2">
        <f>利益演示1.0!B7</f>
        <v>43</v>
      </c>
      <c r="C7" s="43">
        <f>利益演示1.0!C7</f>
        <v>100000</v>
      </c>
      <c r="D7" s="43">
        <f>利益演示1.0!D7</f>
        <v>0</v>
      </c>
      <c r="E7" s="43">
        <f>利益演示1.0!E7</f>
        <v>452898.21000000008</v>
      </c>
      <c r="F7" s="43">
        <f>利益演示1.0!F7</f>
        <v>419999.99999999994</v>
      </c>
      <c r="G7" s="43">
        <f>利益演示1.0!G7</f>
        <v>419999.99999999994</v>
      </c>
      <c r="H7" s="43">
        <f>利益演示1.0!H7</f>
        <v>853800</v>
      </c>
      <c r="I7" s="43">
        <f>利益演示1.0!I7</f>
        <v>1273800</v>
      </c>
      <c r="J7" s="43">
        <f>利益演示1.0!J7</f>
        <v>201200</v>
      </c>
      <c r="K7" s="6" t="str">
        <f>利益演示1.0!K7</f>
        <v/>
      </c>
      <c r="L7" s="6" t="str">
        <f>利益演示1.0!L7</f>
        <v/>
      </c>
      <c r="M7" s="6" t="str">
        <f>利益演示1.0!M7</f>
        <v/>
      </c>
      <c r="N7" s="43">
        <f>利益演示1.0!AE7</f>
        <v>40240</v>
      </c>
    </row>
    <row r="8" spans="1:21">
      <c r="A8" s="2">
        <f>利益演示1.0!A8</f>
        <v>4</v>
      </c>
      <c r="B8" s="2">
        <f>利益演示1.0!B8</f>
        <v>44</v>
      </c>
      <c r="C8" s="43">
        <f>利益演示1.0!C8</f>
        <v>100000</v>
      </c>
      <c r="D8" s="43">
        <f>利益演示1.0!D8</f>
        <v>0</v>
      </c>
      <c r="E8" s="43">
        <f>利益演示1.0!E8</f>
        <v>466485.15630000003</v>
      </c>
      <c r="F8" s="43">
        <f>利益演示1.0!F8</f>
        <v>560000</v>
      </c>
      <c r="G8" s="43">
        <f>利益演示1.0!G8</f>
        <v>560000</v>
      </c>
      <c r="H8" s="43">
        <f>利益演示1.0!H8</f>
        <v>853800</v>
      </c>
      <c r="I8" s="43">
        <f>利益演示1.0!I8</f>
        <v>1413800</v>
      </c>
      <c r="J8" s="43">
        <f>利益演示1.0!J8</f>
        <v>339300</v>
      </c>
      <c r="K8" s="6" t="str">
        <f>利益演示1.0!K8</f>
        <v/>
      </c>
      <c r="L8" s="6" t="str">
        <f>利益演示1.0!L8</f>
        <v/>
      </c>
      <c r="M8" s="6" t="str">
        <f>利益演示1.0!M8</f>
        <v/>
      </c>
      <c r="N8" s="43">
        <f>利益演示1.0!AE8</f>
        <v>67860</v>
      </c>
    </row>
    <row r="9" spans="1:21">
      <c r="A9" s="2">
        <f>利益演示1.0!A9</f>
        <v>5</v>
      </c>
      <c r="B9" s="2">
        <f>利益演示1.0!B9</f>
        <v>45</v>
      </c>
      <c r="C9" s="43">
        <f>利益演示1.0!C9</f>
        <v>100000</v>
      </c>
      <c r="D9" s="43">
        <f>利益演示1.0!D9</f>
        <v>0</v>
      </c>
      <c r="E9" s="43">
        <f>利益演示1.0!E9</f>
        <v>480479.71098900004</v>
      </c>
      <c r="F9" s="43">
        <f>利益演示1.0!F9</f>
        <v>700000</v>
      </c>
      <c r="G9" s="43">
        <f>利益演示1.0!G9</f>
        <v>700000</v>
      </c>
      <c r="H9" s="43">
        <f>利益演示1.0!H9</f>
        <v>853800</v>
      </c>
      <c r="I9" s="43">
        <f>利益演示1.0!I9</f>
        <v>1553800</v>
      </c>
      <c r="J9" s="43">
        <f>利益演示1.0!J9</f>
        <v>492300</v>
      </c>
      <c r="K9" s="6" t="str">
        <f>利益演示1.0!K9</f>
        <v/>
      </c>
      <c r="L9" s="6" t="str">
        <f>利益演示1.0!L9</f>
        <v/>
      </c>
      <c r="M9" s="6" t="str">
        <f>利益演示1.0!M9</f>
        <v/>
      </c>
      <c r="N9" s="43">
        <f>利益演示1.0!AE9</f>
        <v>98460</v>
      </c>
    </row>
    <row r="10" spans="1:21">
      <c r="A10" s="2">
        <f>利益演示1.0!A10</f>
        <v>6</v>
      </c>
      <c r="B10" s="2">
        <f>利益演示1.0!B10</f>
        <v>46</v>
      </c>
      <c r="C10" s="43" t="str">
        <f>利益演示1.0!C10</f>
        <v/>
      </c>
      <c r="D10" s="43">
        <f>利益演示1.0!D10</f>
        <v>0</v>
      </c>
      <c r="E10" s="43">
        <f>利益演示1.0!E10</f>
        <v>494894.10231867008</v>
      </c>
      <c r="F10" s="43">
        <f>利益演示1.0!F10</f>
        <v>700000</v>
      </c>
      <c r="G10" s="43">
        <f>利益演示1.0!G10</f>
        <v>700000</v>
      </c>
      <c r="H10" s="43">
        <f>利益演示1.0!H10</f>
        <v>853800</v>
      </c>
      <c r="I10" s="43">
        <f>利益演示1.0!I10</f>
        <v>1553800</v>
      </c>
      <c r="J10" s="43">
        <f>利益演示1.0!J10</f>
        <v>506600</v>
      </c>
      <c r="K10" s="6">
        <f>利益演示1.0!K10</f>
        <v>3.3000000000000251E-3</v>
      </c>
      <c r="L10" s="6">
        <f>利益演示1.0!L10</f>
        <v>2.86E-2</v>
      </c>
      <c r="M10" s="6">
        <f>利益演示1.0!M10</f>
        <v>2.9047328864513444E-2</v>
      </c>
      <c r="N10" s="43">
        <f>利益演示1.0!AE10</f>
        <v>101320</v>
      </c>
    </row>
    <row r="11" spans="1:21">
      <c r="A11" s="3">
        <f>利益演示1.0!A11</f>
        <v>7</v>
      </c>
      <c r="B11" s="3">
        <f>利益演示1.0!B11</f>
        <v>47</v>
      </c>
      <c r="C11" s="44" t="str">
        <f>利益演示1.0!C11</f>
        <v/>
      </c>
      <c r="D11" s="44">
        <f>利益演示1.0!D11</f>
        <v>0</v>
      </c>
      <c r="E11" s="44">
        <f>利益演示1.0!E11</f>
        <v>509740.92538823019</v>
      </c>
      <c r="F11" s="44">
        <f>利益演示1.0!F11</f>
        <v>700000</v>
      </c>
      <c r="G11" s="44">
        <f>利益演示1.0!G11</f>
        <v>700000</v>
      </c>
      <c r="H11" s="44">
        <f>利益演示1.0!H11</f>
        <v>853800</v>
      </c>
      <c r="I11" s="44">
        <f>利益演示1.0!I11</f>
        <v>1553800</v>
      </c>
      <c r="J11" s="44">
        <f>利益演示1.0!J11</f>
        <v>521400</v>
      </c>
      <c r="K11" s="7">
        <f>利益演示1.0!K11</f>
        <v>8.5599999999999895E-3</v>
      </c>
      <c r="L11" s="7">
        <f>利益演示1.0!L11</f>
        <v>2.9600000000000001E-2</v>
      </c>
      <c r="M11" s="7">
        <f>利益演示1.0!M11</f>
        <v>2.9214370311883231E-2</v>
      </c>
      <c r="N11" s="44">
        <f>利益演示1.0!AE11</f>
        <v>104280</v>
      </c>
    </row>
    <row r="12" spans="1:21">
      <c r="A12" s="4">
        <f>利益演示1.0!A12</f>
        <v>8</v>
      </c>
      <c r="B12" s="4">
        <f>利益演示1.0!B12</f>
        <v>48</v>
      </c>
      <c r="C12" s="45" t="str">
        <f>利益演示1.0!C12</f>
        <v/>
      </c>
      <c r="D12" s="45">
        <f>利益演示1.0!D12</f>
        <v>0</v>
      </c>
      <c r="E12" s="45">
        <f>利益演示1.0!E12</f>
        <v>525033.15314987709</v>
      </c>
      <c r="F12" s="45">
        <f>利益演示1.0!F12</f>
        <v>700000</v>
      </c>
      <c r="G12" s="45">
        <f>利益演示1.0!G12</f>
        <v>700000</v>
      </c>
      <c r="H12" s="45">
        <f>利益演示1.0!H12</f>
        <v>853800</v>
      </c>
      <c r="I12" s="45">
        <f>利益演示1.0!I12</f>
        <v>1553800</v>
      </c>
      <c r="J12" s="45">
        <f>利益演示1.0!J12</f>
        <v>536600</v>
      </c>
      <c r="K12" s="8">
        <f>利益演示1.0!K12</f>
        <v>1.2199999999999989E-2</v>
      </c>
      <c r="L12" s="8">
        <f>利益演示1.0!L12</f>
        <v>3.04E-2</v>
      </c>
      <c r="M12" s="8">
        <f>利益演示1.0!M12</f>
        <v>2.9152282316839306E-2</v>
      </c>
      <c r="N12" s="45">
        <f>利益演示1.0!AE12</f>
        <v>107320</v>
      </c>
    </row>
    <row r="13" spans="1:21">
      <c r="A13" s="4">
        <f>利益演示1.0!A13</f>
        <v>9</v>
      </c>
      <c r="B13" s="4">
        <f>利益演示1.0!B13</f>
        <v>49</v>
      </c>
      <c r="C13" s="45" t="str">
        <f>利益演示1.0!C13</f>
        <v/>
      </c>
      <c r="D13" s="45">
        <f>利益演示1.0!D13</f>
        <v>0</v>
      </c>
      <c r="E13" s="45">
        <f>利益演示1.0!E13</f>
        <v>540784.14774437342</v>
      </c>
      <c r="F13" s="45">
        <f>利益演示1.0!F13</f>
        <v>700000</v>
      </c>
      <c r="G13" s="45">
        <f>利益演示1.0!G13</f>
        <v>700000</v>
      </c>
      <c r="H13" s="45">
        <f>利益演示1.0!H13</f>
        <v>853800</v>
      </c>
      <c r="I13" s="45">
        <f>利益演示1.0!I13</f>
        <v>1553800</v>
      </c>
      <c r="J13" s="45">
        <f>利益演示1.0!J13</f>
        <v>552300</v>
      </c>
      <c r="K13" s="8">
        <f>利益演示1.0!K13</f>
        <v>1.4942857142857147E-2</v>
      </c>
      <c r="L13" s="8">
        <f>利益演示1.0!L13</f>
        <v>3.1399999999999997E-2</v>
      </c>
      <c r="M13" s="8">
        <f>利益演示1.0!M13</f>
        <v>2.9258292955646636E-2</v>
      </c>
      <c r="N13" s="45">
        <f>利益演示1.0!AE13</f>
        <v>110460</v>
      </c>
    </row>
    <row r="14" spans="1:21">
      <c r="A14" s="4">
        <f>利益演示1.0!A14</f>
        <v>10</v>
      </c>
      <c r="B14" s="4">
        <f>利益演示1.0!B14</f>
        <v>50</v>
      </c>
      <c r="C14" s="45" t="str">
        <f>利益演示1.0!C14</f>
        <v/>
      </c>
      <c r="D14" s="45">
        <f>利益演示1.0!D14</f>
        <v>0</v>
      </c>
      <c r="E14" s="45">
        <f>利益演示1.0!E14</f>
        <v>557007.67217670463</v>
      </c>
      <c r="F14" s="45">
        <f>利益演示1.0!F14</f>
        <v>700000</v>
      </c>
      <c r="G14" s="45">
        <f>利益演示1.0!G14</f>
        <v>700000</v>
      </c>
      <c r="H14" s="45">
        <f>利益演示1.0!H14</f>
        <v>853800</v>
      </c>
      <c r="I14" s="45">
        <f>利益演示1.0!I14</f>
        <v>1553800</v>
      </c>
      <c r="J14" s="45">
        <f>利益演示1.0!J14</f>
        <v>568500</v>
      </c>
      <c r="K14" s="8">
        <f>利益演示1.0!K14</f>
        <v>1.7125000000000001E-2</v>
      </c>
      <c r="L14" s="8">
        <f>利益演示1.0!L14</f>
        <v>3.2399999999999998E-2</v>
      </c>
      <c r="M14" s="8">
        <f>利益演示1.0!M14</f>
        <v>2.933188484519289E-2</v>
      </c>
      <c r="N14" s="45">
        <f>利益演示1.0!AE14</f>
        <v>113700</v>
      </c>
    </row>
    <row r="15" spans="1:21">
      <c r="A15" s="4">
        <f>利益演示1.0!A15</f>
        <v>11</v>
      </c>
      <c r="B15" s="4">
        <f>利益演示1.0!B15</f>
        <v>51</v>
      </c>
      <c r="C15" s="45" t="str">
        <f>利益演示1.0!C15</f>
        <v/>
      </c>
      <c r="D15" s="45">
        <f>利益演示1.0!D15</f>
        <v>0</v>
      </c>
      <c r="E15" s="45">
        <f>利益演示1.0!E15</f>
        <v>573717.90234200575</v>
      </c>
      <c r="F15" s="45">
        <f>利益演示1.0!F15</f>
        <v>700000</v>
      </c>
      <c r="G15" s="45">
        <f>利益演示1.0!G15</f>
        <v>700000</v>
      </c>
      <c r="H15" s="45">
        <f>利益演示1.0!H15</f>
        <v>853800.00000000012</v>
      </c>
      <c r="I15" s="45">
        <f>利益演示1.0!I15</f>
        <v>1553800</v>
      </c>
      <c r="J15" s="45">
        <f>利益演示1.0!J15</f>
        <v>585200</v>
      </c>
      <c r="K15" s="8">
        <f>利益演示1.0!K15</f>
        <v>1.8933333333333344E-2</v>
      </c>
      <c r="L15" s="8">
        <f>利益演示1.0!L15</f>
        <v>3.3399999999999999E-2</v>
      </c>
      <c r="M15" s="8">
        <f>利益演示1.0!M15</f>
        <v>2.9375549692172376E-2</v>
      </c>
      <c r="N15" s="45">
        <f>利益演示1.0!AE15</f>
        <v>117040</v>
      </c>
    </row>
    <row r="16" spans="1:21">
      <c r="A16" s="4">
        <f>利益演示1.0!A16</f>
        <v>12</v>
      </c>
      <c r="B16" s="4">
        <f>利益演示1.0!B16</f>
        <v>52</v>
      </c>
      <c r="C16" s="45" t="str">
        <f>利益演示1.0!C16</f>
        <v/>
      </c>
      <c r="D16" s="45">
        <f>利益演示1.0!D16</f>
        <v>0</v>
      </c>
      <c r="E16" s="45">
        <f>利益演示1.0!E16</f>
        <v>590929.4394122659</v>
      </c>
      <c r="F16" s="45">
        <f>利益演示1.0!F16</f>
        <v>700000</v>
      </c>
      <c r="G16" s="45">
        <f>利益演示1.0!G16</f>
        <v>700000</v>
      </c>
      <c r="H16" s="45">
        <f>利益演示1.0!H16</f>
        <v>853800</v>
      </c>
      <c r="I16" s="45">
        <f>利益演示1.0!I16</f>
        <v>1553800</v>
      </c>
      <c r="J16" s="45">
        <f>利益演示1.0!J16</f>
        <v>602400</v>
      </c>
      <c r="K16" s="8">
        <f>利益演示1.0!K16</f>
        <v>2.0480000000000009E-2</v>
      </c>
      <c r="L16" s="8">
        <f>利益演示1.0!L16</f>
        <v>3.44E-2</v>
      </c>
      <c r="M16" s="8">
        <f>利益演示1.0!M16</f>
        <v>2.9391660970608413E-2</v>
      </c>
      <c r="N16" s="45">
        <f>利益演示1.0!AE16</f>
        <v>120480</v>
      </c>
    </row>
    <row r="17" spans="1:14">
      <c r="A17" s="4">
        <f>利益演示1.0!A17</f>
        <v>13</v>
      </c>
      <c r="B17" s="4">
        <f>利益演示1.0!B17</f>
        <v>53</v>
      </c>
      <c r="C17" s="45" t="str">
        <f>利益演示1.0!C17</f>
        <v/>
      </c>
      <c r="D17" s="45">
        <f>利益演示1.0!D17</f>
        <v>0</v>
      </c>
      <c r="E17" s="45">
        <f>利益演示1.0!E17</f>
        <v>608657.32259463391</v>
      </c>
      <c r="F17" s="45">
        <f>利益演示1.0!F17</f>
        <v>700000</v>
      </c>
      <c r="G17" s="45">
        <f>利益演示1.0!G17</f>
        <v>700000</v>
      </c>
      <c r="H17" s="45">
        <f>利益演示1.0!H17</f>
        <v>853800</v>
      </c>
      <c r="I17" s="45">
        <f>利益演示1.0!I17</f>
        <v>1553800</v>
      </c>
      <c r="J17" s="45">
        <f>利益演示1.0!J17</f>
        <v>620100</v>
      </c>
      <c r="K17" s="8">
        <f>利益演示1.0!K17</f>
        <v>2.1836363636363633E-2</v>
      </c>
      <c r="L17" s="8">
        <f>利益演示1.0!L17</f>
        <v>3.5400000000000001E-2</v>
      </c>
      <c r="M17" s="8">
        <f>利益演示1.0!M17</f>
        <v>2.9382470119521997E-2</v>
      </c>
      <c r="N17" s="45">
        <f>利益演示1.0!AE17</f>
        <v>124020</v>
      </c>
    </row>
    <row r="18" spans="1:14">
      <c r="A18" s="4">
        <f>利益演示1.0!A18</f>
        <v>14</v>
      </c>
      <c r="B18" s="4">
        <f>利益演示1.0!B18</f>
        <v>54</v>
      </c>
      <c r="C18" s="45" t="str">
        <f>利益演示1.0!C18</f>
        <v/>
      </c>
      <c r="D18" s="45">
        <f>利益演示1.0!D18</f>
        <v>0</v>
      </c>
      <c r="E18" s="45">
        <f>利益演示1.0!E18</f>
        <v>626917.04227247299</v>
      </c>
      <c r="F18" s="45">
        <f>利益演示1.0!F18</f>
        <v>700000</v>
      </c>
      <c r="G18" s="45">
        <f>利益演示1.0!G18</f>
        <v>700000</v>
      </c>
      <c r="H18" s="45">
        <f>利益演示1.0!H18</f>
        <v>853800</v>
      </c>
      <c r="I18" s="45">
        <f>利益演示1.0!I18</f>
        <v>1553800</v>
      </c>
      <c r="J18" s="45">
        <f>利益演示1.0!J18</f>
        <v>638400</v>
      </c>
      <c r="K18" s="8">
        <f>利益演示1.0!K18</f>
        <v>2.3066666666666662E-2</v>
      </c>
      <c r="L18" s="8">
        <f>利益演示1.0!L18</f>
        <v>3.6600000000000001E-2</v>
      </c>
      <c r="M18" s="8">
        <f>利益演示1.0!M18</f>
        <v>2.9511369134010534E-2</v>
      </c>
      <c r="N18" s="45">
        <f>利益演示1.0!AE18</f>
        <v>127680</v>
      </c>
    </row>
    <row r="19" spans="1:14">
      <c r="A19" s="4">
        <f>利益演示1.0!A19</f>
        <v>15</v>
      </c>
      <c r="B19" s="4">
        <f>利益演示1.0!B19</f>
        <v>55</v>
      </c>
      <c r="C19" s="45" t="str">
        <f>利益演示1.0!C19</f>
        <v/>
      </c>
      <c r="D19" s="45">
        <f>利益演示1.0!D19</f>
        <v>0</v>
      </c>
      <c r="E19" s="45">
        <f>利益演示1.0!E19</f>
        <v>645724.55354064715</v>
      </c>
      <c r="F19" s="45">
        <f>利益演示1.0!F19</f>
        <v>700000</v>
      </c>
      <c r="G19" s="45">
        <f>利益演示1.0!G19</f>
        <v>700000</v>
      </c>
      <c r="H19" s="45">
        <f>利益演示1.0!H19</f>
        <v>853800</v>
      </c>
      <c r="I19" s="45">
        <f>利益演示1.0!I19</f>
        <v>1553800</v>
      </c>
      <c r="J19" s="45">
        <f>利益演示1.0!J19</f>
        <v>657300</v>
      </c>
      <c r="K19" s="8">
        <f>利益演示1.0!K19</f>
        <v>2.4199999999999999E-2</v>
      </c>
      <c r="L19" s="8">
        <f>利益演示1.0!L19</f>
        <v>3.78E-2</v>
      </c>
      <c r="M19" s="8">
        <f>利益演示1.0!M19</f>
        <v>2.960526315789469E-2</v>
      </c>
      <c r="N19" s="45">
        <f>利益演示1.0!AE19</f>
        <v>131460</v>
      </c>
    </row>
    <row r="20" spans="1:14">
      <c r="A20" s="4">
        <f>利益演示1.0!A20</f>
        <v>16</v>
      </c>
      <c r="B20" s="4">
        <f>利益演示1.0!B20</f>
        <v>56</v>
      </c>
      <c r="C20" s="45" t="str">
        <f>利益演示1.0!C20</f>
        <v/>
      </c>
      <c r="D20" s="45">
        <f>利益演示1.0!D20</f>
        <v>0</v>
      </c>
      <c r="E20" s="45">
        <f>利益演示1.0!E20</f>
        <v>665096.29014686658</v>
      </c>
      <c r="F20" s="45">
        <f>利益演示1.0!F20</f>
        <v>700000.00000000012</v>
      </c>
      <c r="G20" s="45">
        <f>利益演示1.0!G20</f>
        <v>700000.00000000012</v>
      </c>
      <c r="H20" s="45">
        <f>利益演示1.0!H20</f>
        <v>853800</v>
      </c>
      <c r="I20" s="45">
        <f>利益演示1.0!I20</f>
        <v>1553800</v>
      </c>
      <c r="J20" s="45">
        <f>利益演示1.0!J20</f>
        <v>676800</v>
      </c>
      <c r="K20" s="8">
        <f>利益演示1.0!K20</f>
        <v>2.525714285714285E-2</v>
      </c>
      <c r="L20" s="8">
        <f>利益演示1.0!L20</f>
        <v>3.9E-2</v>
      </c>
      <c r="M20" s="8">
        <f>利益演示1.0!M20</f>
        <v>2.966681880419908E-2</v>
      </c>
      <c r="N20" s="45">
        <f>利益演示1.0!AE20</f>
        <v>135360</v>
      </c>
    </row>
    <row r="21" spans="1:14">
      <c r="A21" s="4">
        <f>利益演示1.0!A21</f>
        <v>17</v>
      </c>
      <c r="B21" s="4">
        <f>利益演示1.0!B21</f>
        <v>57</v>
      </c>
      <c r="C21" s="45" t="str">
        <f>利益演示1.0!C21</f>
        <v/>
      </c>
      <c r="D21" s="45">
        <f>利益演示1.0!D21</f>
        <v>0</v>
      </c>
      <c r="E21" s="45">
        <f>利益演示1.0!E21</f>
        <v>685049.17885127256</v>
      </c>
      <c r="F21" s="45">
        <f>利益演示1.0!F21</f>
        <v>700000</v>
      </c>
      <c r="G21" s="45">
        <f>利益演示1.0!G21</f>
        <v>700000</v>
      </c>
      <c r="H21" s="45">
        <f>利益演示1.0!H21</f>
        <v>853799.99999999988</v>
      </c>
      <c r="I21" s="45">
        <f>利益演示1.0!I21</f>
        <v>1553800</v>
      </c>
      <c r="J21" s="45">
        <f>利益演示1.0!J21</f>
        <v>697000</v>
      </c>
      <c r="K21" s="8">
        <f>利益演示1.0!K21</f>
        <v>2.626666666666666E-2</v>
      </c>
      <c r="L21" s="8">
        <f>利益演示1.0!L21</f>
        <v>4.0399999999999998E-2</v>
      </c>
      <c r="M21" s="8">
        <f>利益演示1.0!M21</f>
        <v>2.9846335697399473E-2</v>
      </c>
      <c r="N21" s="45">
        <f>利益演示1.0!AE21</f>
        <v>139400</v>
      </c>
    </row>
    <row r="22" spans="1:14">
      <c r="A22" s="4">
        <f>利益演示1.0!A22</f>
        <v>18</v>
      </c>
      <c r="B22" s="4">
        <f>利益演示1.0!B22</f>
        <v>58</v>
      </c>
      <c r="C22" s="45" t="str">
        <f>利益演示1.0!C22</f>
        <v/>
      </c>
      <c r="D22" s="45">
        <f>利益演示1.0!D22</f>
        <v>0</v>
      </c>
      <c r="E22" s="45">
        <f>利益演示1.0!E22</f>
        <v>705600.65421681071</v>
      </c>
      <c r="F22" s="45">
        <f>利益演示1.0!F22</f>
        <v>717800</v>
      </c>
      <c r="G22" s="45">
        <f>利益演示1.0!G22</f>
        <v>717800</v>
      </c>
      <c r="H22" s="45">
        <f>利益演示1.0!H22</f>
        <v>853800</v>
      </c>
      <c r="I22" s="45">
        <f>利益演示1.0!I22</f>
        <v>1571600</v>
      </c>
      <c r="J22" s="45">
        <f>利益演示1.0!J22</f>
        <v>717800</v>
      </c>
      <c r="K22" s="8">
        <f>利益演示1.0!K22</f>
        <v>2.7224999999999999E-2</v>
      </c>
      <c r="L22" s="8">
        <f>利益演示1.0!L22</f>
        <v>4.1599999999999998E-2</v>
      </c>
      <c r="M22" s="8">
        <f>利益演示1.0!M22</f>
        <v>2.9842180774748872E-2</v>
      </c>
      <c r="N22" s="45">
        <f>利益演示1.0!AE22</f>
        <v>143560</v>
      </c>
    </row>
    <row r="23" spans="1:14">
      <c r="A23" s="4">
        <f>利益演示1.0!A23</f>
        <v>19</v>
      </c>
      <c r="B23" s="4">
        <f>利益演示1.0!B23</f>
        <v>59</v>
      </c>
      <c r="C23" s="45" t="str">
        <f>利益演示1.0!C23</f>
        <v/>
      </c>
      <c r="D23" s="45">
        <f>利益演示1.0!D23</f>
        <v>0</v>
      </c>
      <c r="E23" s="45">
        <f>利益演示1.0!E23</f>
        <v>726768.6738433151</v>
      </c>
      <c r="F23" s="45">
        <f>利益演示1.0!F23</f>
        <v>739300</v>
      </c>
      <c r="G23" s="45">
        <f>利益演示1.0!G23</f>
        <v>739300</v>
      </c>
      <c r="H23" s="45">
        <f>利益演示1.0!H23</f>
        <v>853800</v>
      </c>
      <c r="I23" s="45">
        <f>利益演示1.0!I23</f>
        <v>1593100</v>
      </c>
      <c r="J23" s="45">
        <f>利益演示1.0!J23</f>
        <v>739300</v>
      </c>
      <c r="K23" s="8">
        <f>利益演示1.0!K23</f>
        <v>2.8152941176470582E-2</v>
      </c>
      <c r="L23" s="8">
        <f>利益演示1.0!L23</f>
        <v>4.2999999999999997E-2</v>
      </c>
      <c r="M23" s="8">
        <f>利益演示1.0!M23</f>
        <v>2.995263304541651E-2</v>
      </c>
      <c r="N23" s="45">
        <f>利益演示1.0!AE23</f>
        <v>147860</v>
      </c>
    </row>
    <row r="24" spans="1:14">
      <c r="A24" s="4">
        <f>利益演示1.0!A24</f>
        <v>20</v>
      </c>
      <c r="B24" s="4">
        <f>利益演示1.0!B24</f>
        <v>60</v>
      </c>
      <c r="C24" s="45" t="str">
        <f>利益演示1.0!C24</f>
        <v/>
      </c>
      <c r="D24" s="45">
        <f>利益演示1.0!D24</f>
        <v>0</v>
      </c>
      <c r="E24" s="45">
        <f>利益演示1.0!E24</f>
        <v>748571.73405861459</v>
      </c>
      <c r="F24" s="45">
        <f>利益演示1.0!F24</f>
        <v>761400</v>
      </c>
      <c r="G24" s="45">
        <f>利益演示1.0!G24</f>
        <v>761400</v>
      </c>
      <c r="H24" s="45">
        <f>利益演示1.0!H24</f>
        <v>853800</v>
      </c>
      <c r="I24" s="45">
        <f>利益演示1.0!I24</f>
        <v>1615200</v>
      </c>
      <c r="J24" s="45">
        <f>利益演示1.0!J24</f>
        <v>761400</v>
      </c>
      <c r="K24" s="8">
        <f>利益演示1.0!K24</f>
        <v>2.9044444444444442E-2</v>
      </c>
      <c r="L24" s="8">
        <f>利益演示1.0!L24</f>
        <v>4.4200000000000003E-2</v>
      </c>
      <c r="M24" s="8">
        <f>利益演示1.0!M24</f>
        <v>2.9893142161504072E-2</v>
      </c>
      <c r="N24" s="45">
        <f>利益演示1.0!AE24</f>
        <v>152280</v>
      </c>
    </row>
    <row r="25" spans="1:14">
      <c r="A25" s="4">
        <f>利益演示1.0!A25</f>
        <v>21</v>
      </c>
      <c r="B25" s="4">
        <f>利益演示1.0!B25</f>
        <v>61</v>
      </c>
      <c r="C25" s="45">
        <f>利益演示1.0!C25</f>
        <v>0</v>
      </c>
      <c r="D25" s="45">
        <f>利益演示1.0!D25</f>
        <v>0</v>
      </c>
      <c r="E25" s="45">
        <f>利益演示1.0!E25</f>
        <v>771028.88608037308</v>
      </c>
      <c r="F25" s="45">
        <f>利益演示1.0!F25</f>
        <v>784100</v>
      </c>
      <c r="G25" s="45">
        <f>利益演示1.0!G25</f>
        <v>784100</v>
      </c>
      <c r="H25" s="45">
        <f>利益演示1.0!H25</f>
        <v>853800.00000000012</v>
      </c>
      <c r="I25" s="45">
        <f>利益演示1.0!I25</f>
        <v>1637900</v>
      </c>
      <c r="J25" s="45">
        <f>利益演示1.0!J25</f>
        <v>784100</v>
      </c>
      <c r="K25" s="8">
        <f>利益演示1.0!K25</f>
        <v>2.990526315789474E-2</v>
      </c>
      <c r="L25" s="8">
        <f>利益演示1.0!L25</f>
        <v>4.5400000000000003E-2</v>
      </c>
      <c r="M25" s="8">
        <f>利益演示1.0!M25</f>
        <v>2.981350144470718E-2</v>
      </c>
      <c r="N25" s="45">
        <f>利益演示1.0!AE25</f>
        <v>156820</v>
      </c>
    </row>
    <row r="26" spans="1:14">
      <c r="A26" s="4">
        <f>利益演示1.0!A26</f>
        <v>22</v>
      </c>
      <c r="B26" s="4">
        <f>利益演示1.0!B26</f>
        <v>62</v>
      </c>
      <c r="C26" s="45">
        <f>利益演示1.0!C26</f>
        <v>0</v>
      </c>
      <c r="D26" s="45">
        <f>利益演示1.0!D26</f>
        <v>0</v>
      </c>
      <c r="E26" s="45">
        <f>利益演示1.0!E26</f>
        <v>794159.7526627843</v>
      </c>
      <c r="F26" s="45">
        <f>利益演示1.0!F26</f>
        <v>807600</v>
      </c>
      <c r="G26" s="45">
        <f>利益演示1.0!G26</f>
        <v>807600</v>
      </c>
      <c r="H26" s="45">
        <f>利益演示1.0!H26</f>
        <v>853800</v>
      </c>
      <c r="I26" s="45">
        <f>利益演示1.0!I26</f>
        <v>1661400</v>
      </c>
      <c r="J26" s="45">
        <f>利益演示1.0!J26</f>
        <v>807600</v>
      </c>
      <c r="K26" s="8">
        <f>利益演示1.0!K26</f>
        <v>3.0759999999999999E-2</v>
      </c>
      <c r="L26" s="8">
        <f>利益演示1.0!L26</f>
        <v>4.7E-2</v>
      </c>
      <c r="M26" s="8">
        <f>利益演示1.0!M26</f>
        <v>2.9970667006759433E-2</v>
      </c>
      <c r="N26" s="45">
        <f>利益演示1.0!AE26</f>
        <v>161520</v>
      </c>
    </row>
    <row r="27" spans="1:14">
      <c r="A27" s="4">
        <f>利益演示1.0!A27</f>
        <v>23</v>
      </c>
      <c r="B27" s="4">
        <f>利益演示1.0!B27</f>
        <v>63</v>
      </c>
      <c r="C27" s="45">
        <f>利益演示1.0!C27</f>
        <v>0</v>
      </c>
      <c r="D27" s="45">
        <f>利益演示1.0!D27</f>
        <v>0</v>
      </c>
      <c r="E27" s="45">
        <f>利益演示1.0!E27</f>
        <v>817984.5452426679</v>
      </c>
      <c r="F27" s="45">
        <f>利益演示1.0!F27</f>
        <v>831700</v>
      </c>
      <c r="G27" s="45">
        <f>利益演示1.0!G27</f>
        <v>831700</v>
      </c>
      <c r="H27" s="45">
        <f>利益演示1.0!H27</f>
        <v>853800.00000000012</v>
      </c>
      <c r="I27" s="45">
        <f>利益演示1.0!I27</f>
        <v>1685500</v>
      </c>
      <c r="J27" s="45">
        <f>利益演示1.0!J27</f>
        <v>831700</v>
      </c>
      <c r="K27" s="8">
        <f>利益演示1.0!K27</f>
        <v>3.159047619047619E-2</v>
      </c>
      <c r="L27" s="8">
        <f>利益演示1.0!L27</f>
        <v>4.82E-2</v>
      </c>
      <c r="M27" s="8">
        <f>利益演示1.0!M27</f>
        <v>2.9841505695888948E-2</v>
      </c>
      <c r="N27" s="45">
        <f>利益演示1.0!AE27</f>
        <v>166340</v>
      </c>
    </row>
    <row r="28" spans="1:14">
      <c r="A28" s="4">
        <f>利益演示1.0!A28</f>
        <v>24</v>
      </c>
      <c r="B28" s="4">
        <f>利益演示1.0!B28</f>
        <v>64</v>
      </c>
      <c r="C28" s="45">
        <f>利益演示1.0!C28</f>
        <v>0</v>
      </c>
      <c r="D28" s="45">
        <f>利益演示1.0!D28</f>
        <v>0</v>
      </c>
      <c r="E28" s="45">
        <f>利益演示1.0!E28</f>
        <v>842524.081599948</v>
      </c>
      <c r="F28" s="45">
        <f>利益演示1.0!F28</f>
        <v>856600</v>
      </c>
      <c r="G28" s="45">
        <f>利益演示1.0!G28</f>
        <v>856600</v>
      </c>
      <c r="H28" s="45">
        <f>利益演示1.0!H28</f>
        <v>853800</v>
      </c>
      <c r="I28" s="45">
        <f>利益演示1.0!I28</f>
        <v>1710400</v>
      </c>
      <c r="J28" s="45">
        <f>利益演示1.0!J28</f>
        <v>856600</v>
      </c>
      <c r="K28" s="8">
        <f>利益演示1.0!K28</f>
        <v>3.2418181818181818E-2</v>
      </c>
      <c r="L28" s="8">
        <f>利益演示1.0!L28</f>
        <v>4.9799999999999997E-2</v>
      </c>
      <c r="M28" s="8">
        <f>利益演示1.0!M28</f>
        <v>2.9938679812432367E-2</v>
      </c>
      <c r="N28" s="45">
        <f>利益演示1.0!AE28</f>
        <v>171320</v>
      </c>
    </row>
    <row r="29" spans="1:14">
      <c r="A29" s="4">
        <f>利益演示1.0!A29</f>
        <v>25</v>
      </c>
      <c r="B29" s="4">
        <f>利益演示1.0!B29</f>
        <v>65</v>
      </c>
      <c r="C29" s="45">
        <f>利益演示1.0!C29</f>
        <v>0</v>
      </c>
      <c r="D29" s="45">
        <f>利益演示1.0!D29</f>
        <v>0</v>
      </c>
      <c r="E29" s="45">
        <f>利益演示1.0!E29</f>
        <v>867799.80404794647</v>
      </c>
      <c r="F29" s="45">
        <f>利益演示1.0!F29</f>
        <v>882200</v>
      </c>
      <c r="G29" s="45">
        <f>利益演示1.0!G29</f>
        <v>882200</v>
      </c>
      <c r="H29" s="45">
        <f>利益演示1.0!H29</f>
        <v>853800</v>
      </c>
      <c r="I29" s="45">
        <f>利益演示1.0!I29</f>
        <v>1736000</v>
      </c>
      <c r="J29" s="45">
        <f>利益演示1.0!J29</f>
        <v>882200</v>
      </c>
      <c r="K29" s="8">
        <f>利益演示1.0!K29</f>
        <v>3.3234782608695654E-2</v>
      </c>
      <c r="L29" s="8">
        <f>利益演示1.0!L29</f>
        <v>5.1200000000000002E-2</v>
      </c>
      <c r="M29" s="8">
        <f>利益演示1.0!M29</f>
        <v>2.9885594209666078E-2</v>
      </c>
      <c r="N29" s="45">
        <f>利益演示1.0!AE29</f>
        <v>176440</v>
      </c>
    </row>
    <row r="30" spans="1:14">
      <c r="A30" s="4">
        <f>利益演示1.0!A30</f>
        <v>26</v>
      </c>
      <c r="B30" s="4">
        <f>利益演示1.0!B30</f>
        <v>66</v>
      </c>
      <c r="C30" s="45">
        <f>利益演示1.0!C30</f>
        <v>0</v>
      </c>
      <c r="D30" s="45">
        <f>利益演示1.0!D30</f>
        <v>0</v>
      </c>
      <c r="E30" s="45">
        <f>利益演示1.0!E30</f>
        <v>893833.79816938494</v>
      </c>
      <c r="F30" s="45">
        <f>利益演示1.0!F30</f>
        <v>908500</v>
      </c>
      <c r="G30" s="45">
        <f>利益演示1.0!G30</f>
        <v>908500</v>
      </c>
      <c r="H30" s="45">
        <f>利益演示1.0!H30</f>
        <v>853800</v>
      </c>
      <c r="I30" s="45">
        <f>利益演示1.0!I30</f>
        <v>1762300</v>
      </c>
      <c r="J30" s="45">
        <f>利益演示1.0!J30</f>
        <v>908500</v>
      </c>
      <c r="K30" s="8">
        <f>利益演示1.0!K30</f>
        <v>3.4041666666666665E-2</v>
      </c>
      <c r="L30" s="8">
        <f>利益演示1.0!L30</f>
        <v>5.2600000000000001E-2</v>
      </c>
      <c r="M30" s="8">
        <f>利益演示1.0!M30</f>
        <v>2.9811834051235442E-2</v>
      </c>
      <c r="N30" s="45">
        <f>利益演示1.0!AE30</f>
        <v>181700</v>
      </c>
    </row>
    <row r="31" spans="1:14">
      <c r="A31" s="4">
        <f>利益演示1.0!A31</f>
        <v>27</v>
      </c>
      <c r="B31" s="4">
        <f>利益演示1.0!B31</f>
        <v>67</v>
      </c>
      <c r="C31" s="45">
        <f>利益演示1.0!C31</f>
        <v>0</v>
      </c>
      <c r="D31" s="45">
        <f>利益演示1.0!D31</f>
        <v>0</v>
      </c>
      <c r="E31" s="45">
        <f>利益演示1.0!E31</f>
        <v>920648.81211446656</v>
      </c>
      <c r="F31" s="45">
        <f>利益演示1.0!F31</f>
        <v>935700</v>
      </c>
      <c r="G31" s="45">
        <f>利益演示1.0!G31</f>
        <v>935700</v>
      </c>
      <c r="H31" s="45">
        <f>利益演示1.0!H31</f>
        <v>853800</v>
      </c>
      <c r="I31" s="45">
        <f>利益演示1.0!I31</f>
        <v>1789500</v>
      </c>
      <c r="J31" s="45">
        <f>利益演示1.0!J31</f>
        <v>935700</v>
      </c>
      <c r="K31" s="8">
        <f>利益演示1.0!K31</f>
        <v>3.4855999999999998E-2</v>
      </c>
      <c r="L31" s="8">
        <f>利益演示1.0!L31</f>
        <v>5.4399999999999997E-2</v>
      </c>
      <c r="M31" s="8">
        <f>利益演示1.0!M31</f>
        <v>2.9939460649422101E-2</v>
      </c>
      <c r="N31" s="45">
        <f>利益演示1.0!AE31</f>
        <v>187140</v>
      </c>
    </row>
    <row r="32" spans="1:14">
      <c r="A32" s="4">
        <f>利益演示1.0!A32</f>
        <v>28</v>
      </c>
      <c r="B32" s="4">
        <f>利益演示1.0!B32</f>
        <v>68</v>
      </c>
      <c r="C32" s="45">
        <f>利益演示1.0!C32</f>
        <v>0</v>
      </c>
      <c r="D32" s="45">
        <f>利益演示1.0!D32</f>
        <v>0</v>
      </c>
      <c r="E32" s="45">
        <f>利益演示1.0!E32</f>
        <v>948268.27647790057</v>
      </c>
      <c r="F32" s="45">
        <f>利益演示1.0!F32</f>
        <v>963700</v>
      </c>
      <c r="G32" s="45">
        <f>利益演示1.0!G32</f>
        <v>963700</v>
      </c>
      <c r="H32" s="45">
        <f>利益演示1.0!H32</f>
        <v>853800</v>
      </c>
      <c r="I32" s="45">
        <f>利益演示1.0!I32</f>
        <v>1817500</v>
      </c>
      <c r="J32" s="45">
        <f>利益演示1.0!J32</f>
        <v>963700</v>
      </c>
      <c r="K32" s="8">
        <f>利益演示1.0!K32</f>
        <v>3.5669230769230773E-2</v>
      </c>
      <c r="L32" s="8">
        <f>利益演示1.0!L32</f>
        <v>5.6000000000000001E-2</v>
      </c>
      <c r="M32" s="8">
        <f>利益演示1.0!M32</f>
        <v>2.9924120978946256E-2</v>
      </c>
      <c r="N32" s="45">
        <f>利益演示1.0!AE32</f>
        <v>192740</v>
      </c>
    </row>
    <row r="33" spans="1:14">
      <c r="A33" s="4">
        <f>利益演示1.0!A33</f>
        <v>29</v>
      </c>
      <c r="B33" s="4">
        <f>利益演示1.0!B33</f>
        <v>69</v>
      </c>
      <c r="C33" s="45">
        <f>利益演示1.0!C33</f>
        <v>0</v>
      </c>
      <c r="D33" s="45">
        <f>利益演示1.0!D33</f>
        <v>0</v>
      </c>
      <c r="E33" s="45">
        <f>利益演示1.0!E33</f>
        <v>976716.32477223757</v>
      </c>
      <c r="F33" s="45">
        <f>利益演示1.0!F33</f>
        <v>992500</v>
      </c>
      <c r="G33" s="45">
        <f>利益演示1.0!G33</f>
        <v>992500</v>
      </c>
      <c r="H33" s="45">
        <f>利益演示1.0!H33</f>
        <v>853800</v>
      </c>
      <c r="I33" s="45">
        <f>利益演示1.0!I33</f>
        <v>1846300</v>
      </c>
      <c r="J33" s="45">
        <f>利益演示1.0!J33</f>
        <v>992500</v>
      </c>
      <c r="K33" s="8">
        <f>利益演示1.0!K33</f>
        <v>3.6481481481481483E-2</v>
      </c>
      <c r="L33" s="8">
        <f>利益演示1.0!L33</f>
        <v>5.7599999999999998E-2</v>
      </c>
      <c r="M33" s="8">
        <f>利益演示1.0!M33</f>
        <v>2.988481892705197E-2</v>
      </c>
      <c r="N33" s="45">
        <f>利益演示1.0!AE33</f>
        <v>198500</v>
      </c>
    </row>
    <row r="34" spans="1:14">
      <c r="A34" s="4">
        <f>利益演示1.0!A34</f>
        <v>30</v>
      </c>
      <c r="B34" s="4">
        <f>利益演示1.0!B34</f>
        <v>70</v>
      </c>
      <c r="C34" s="45">
        <f>利益演示1.0!C34</f>
        <v>0</v>
      </c>
      <c r="D34" s="45">
        <f>利益演示1.0!D34</f>
        <v>0</v>
      </c>
      <c r="E34" s="45">
        <f>利益演示1.0!E34</f>
        <v>1006017.8145154048</v>
      </c>
      <c r="F34" s="45">
        <f>利益演示1.0!F34</f>
        <v>1022200</v>
      </c>
      <c r="G34" s="45">
        <f>利益演示1.0!G34</f>
        <v>1022200</v>
      </c>
      <c r="H34" s="45">
        <f>利益演示1.0!H34</f>
        <v>853800</v>
      </c>
      <c r="I34" s="45">
        <f>利益演示1.0!I34</f>
        <v>1876000</v>
      </c>
      <c r="J34" s="45">
        <f>利益演示1.0!J34</f>
        <v>1022200</v>
      </c>
      <c r="K34" s="8">
        <f>利益演示1.0!K34</f>
        <v>3.73E-2</v>
      </c>
      <c r="L34" s="8">
        <f>利益演示1.0!L34</f>
        <v>5.9400000000000001E-2</v>
      </c>
      <c r="M34" s="8">
        <f>利益演示1.0!M34</f>
        <v>2.9924433249370219E-2</v>
      </c>
      <c r="N34" s="45">
        <f>利益演示1.0!AE34</f>
        <v>204440</v>
      </c>
    </row>
    <row r="35" spans="1:14">
      <c r="A35" s="4">
        <f>利益演示1.0!A35</f>
        <v>31</v>
      </c>
      <c r="B35" s="4">
        <f>利益演示1.0!B35</f>
        <v>71</v>
      </c>
      <c r="C35" s="45">
        <f>利益演示1.0!C35</f>
        <v>0</v>
      </c>
      <c r="D35" s="45">
        <f>利益演示1.0!D35</f>
        <v>0</v>
      </c>
      <c r="E35" s="45">
        <f>利益演示1.0!E35</f>
        <v>1036198.348950867</v>
      </c>
      <c r="F35" s="45">
        <f>利益演示1.0!F35</f>
        <v>1052800</v>
      </c>
      <c r="G35" s="45">
        <f>利益演示1.0!G35</f>
        <v>1052800</v>
      </c>
      <c r="H35" s="45">
        <f>利益演示1.0!H35</f>
        <v>853800</v>
      </c>
      <c r="I35" s="45">
        <f>利益演示1.0!I35</f>
        <v>1906600</v>
      </c>
      <c r="J35" s="45">
        <f>利益演示1.0!J35</f>
        <v>1052800</v>
      </c>
      <c r="K35" s="8">
        <f>利益演示1.0!K35</f>
        <v>3.8124137931034481E-2</v>
      </c>
      <c r="L35" s="8">
        <f>利益演示1.0!L35</f>
        <v>6.1199999999999997E-2</v>
      </c>
      <c r="M35" s="8">
        <f>利益演示1.0!M35</f>
        <v>2.993543337898652E-2</v>
      </c>
      <c r="N35" s="45">
        <f>利益演示1.0!AE35</f>
        <v>210560</v>
      </c>
    </row>
    <row r="36" spans="1:14">
      <c r="A36" s="4">
        <f>利益演示1.0!A36</f>
        <v>32</v>
      </c>
      <c r="B36" s="4">
        <f>利益演示1.0!B36</f>
        <v>72</v>
      </c>
      <c r="C36" s="45">
        <f>利益演示1.0!C36</f>
        <v>0</v>
      </c>
      <c r="D36" s="45">
        <f>利益演示1.0!D36</f>
        <v>0</v>
      </c>
      <c r="E36" s="45">
        <f>利益演示1.0!E36</f>
        <v>1067284.2994193931</v>
      </c>
      <c r="F36" s="45">
        <f>利益演示1.0!F36</f>
        <v>1084300</v>
      </c>
      <c r="G36" s="45">
        <f>利益演示1.0!G36</f>
        <v>1084300</v>
      </c>
      <c r="H36" s="45">
        <f>利益演示1.0!H36</f>
        <v>853800</v>
      </c>
      <c r="I36" s="45">
        <f>利益演示1.0!I36</f>
        <v>1938100</v>
      </c>
      <c r="J36" s="45">
        <f>利益演示1.0!J36</f>
        <v>1084300</v>
      </c>
      <c r="K36" s="8">
        <f>利益演示1.0!K36</f>
        <v>3.8953333333333333E-2</v>
      </c>
      <c r="L36" s="8">
        <f>利益演示1.0!L36</f>
        <v>6.3E-2</v>
      </c>
      <c r="M36" s="8">
        <f>利益演示1.0!M36</f>
        <v>2.9920212765957466E-2</v>
      </c>
      <c r="N36" s="45">
        <f>利益演示1.0!AE36</f>
        <v>216860</v>
      </c>
    </row>
    <row r="37" spans="1:14">
      <c r="A37" s="4">
        <f>利益演示1.0!A37</f>
        <v>33</v>
      </c>
      <c r="B37" s="4">
        <f>利益演示1.0!B37</f>
        <v>73</v>
      </c>
      <c r="C37" s="45">
        <f>利益演示1.0!C37</f>
        <v>0</v>
      </c>
      <c r="D37" s="45">
        <f>利益演示1.0!D37</f>
        <v>0</v>
      </c>
      <c r="E37" s="45">
        <f>利益演示1.0!E37</f>
        <v>1099302.8284019749</v>
      </c>
      <c r="F37" s="45">
        <f>利益演示1.0!F37</f>
        <v>1116700</v>
      </c>
      <c r="G37" s="45">
        <f>利益演示1.0!G37</f>
        <v>1116700</v>
      </c>
      <c r="H37" s="45">
        <f>利益演示1.0!H37</f>
        <v>853800</v>
      </c>
      <c r="I37" s="45">
        <f>利益演示1.0!I37</f>
        <v>1970500</v>
      </c>
      <c r="J37" s="45">
        <f>利益演示1.0!J37</f>
        <v>1116700</v>
      </c>
      <c r="K37" s="8">
        <f>利益演示1.0!K37</f>
        <v>3.9787096774193551E-2</v>
      </c>
      <c r="L37" s="8">
        <f>利益演示1.0!L37</f>
        <v>6.4799999999999996E-2</v>
      </c>
      <c r="M37" s="8">
        <f>利益演示1.0!M37</f>
        <v>2.988102923545144E-2</v>
      </c>
      <c r="N37" s="45">
        <f>利益演示1.0!AE37</f>
        <v>223340</v>
      </c>
    </row>
    <row r="38" spans="1:14">
      <c r="A38" s="4">
        <f>利益演示1.0!A38</f>
        <v>34</v>
      </c>
      <c r="B38" s="4">
        <f>利益演示1.0!B38</f>
        <v>74</v>
      </c>
      <c r="C38" s="45">
        <f>利益演示1.0!C38</f>
        <v>0</v>
      </c>
      <c r="D38" s="45">
        <f>利益演示1.0!D38</f>
        <v>0</v>
      </c>
      <c r="E38" s="45">
        <f>利益演示1.0!E38</f>
        <v>1132281.9132540342</v>
      </c>
      <c r="F38" s="45">
        <f>利益演示1.0!F38</f>
        <v>1150100</v>
      </c>
      <c r="G38" s="45">
        <f>利益演示1.0!G38</f>
        <v>1150100</v>
      </c>
      <c r="H38" s="45">
        <f>利益演示1.0!H38</f>
        <v>853800</v>
      </c>
      <c r="I38" s="45">
        <f>利益演示1.0!I38</f>
        <v>2003900</v>
      </c>
      <c r="J38" s="45">
        <f>利益演示1.0!J38</f>
        <v>1150100</v>
      </c>
      <c r="K38" s="8">
        <f>利益演示1.0!K38</f>
        <v>4.0631249999999994E-2</v>
      </c>
      <c r="L38" s="8">
        <f>利益演示1.0!L38</f>
        <v>6.6799999999999998E-2</v>
      </c>
      <c r="M38" s="8">
        <f>利益演示1.0!M38</f>
        <v>2.9909554938658545E-2</v>
      </c>
      <c r="N38" s="45">
        <f>利益演示1.0!AE38</f>
        <v>230020</v>
      </c>
    </row>
    <row r="39" spans="1:14">
      <c r="A39" s="4">
        <f>利益演示1.0!A39</f>
        <v>35</v>
      </c>
      <c r="B39" s="4">
        <f>利益演示1.0!B39</f>
        <v>75</v>
      </c>
      <c r="C39" s="45">
        <f>利益演示1.0!C39</f>
        <v>0</v>
      </c>
      <c r="D39" s="45">
        <f>利益演示1.0!D39</f>
        <v>0</v>
      </c>
      <c r="E39" s="45">
        <f>利益演示1.0!E39</f>
        <v>1166250.3706516554</v>
      </c>
      <c r="F39" s="45">
        <f>利益演示1.0!F39</f>
        <v>1184500</v>
      </c>
      <c r="G39" s="45">
        <f>利益演示1.0!G39</f>
        <v>1184500</v>
      </c>
      <c r="H39" s="45">
        <f>利益演示1.0!H39</f>
        <v>853800</v>
      </c>
      <c r="I39" s="45">
        <f>利益演示1.0!I39</f>
        <v>2038300</v>
      </c>
      <c r="J39" s="45">
        <f>利益演示1.0!J39</f>
        <v>1184500</v>
      </c>
      <c r="K39" s="8">
        <f>利益演示1.0!K39</f>
        <v>4.1484848484848492E-2</v>
      </c>
      <c r="L39" s="8">
        <f>利益演示1.0!L39</f>
        <v>6.88E-2</v>
      </c>
      <c r="M39" s="8">
        <f>利益演示1.0!M39</f>
        <v>2.9910442570211249E-2</v>
      </c>
      <c r="N39" s="45">
        <f>利益演示1.0!AE39</f>
        <v>236900</v>
      </c>
    </row>
    <row r="40" spans="1:14">
      <c r="A40" s="4">
        <f>利益演示1.0!A40</f>
        <v>36</v>
      </c>
      <c r="B40" s="4">
        <f>利益演示1.0!B40</f>
        <v>76</v>
      </c>
      <c r="C40" s="45">
        <f>利益演示1.0!C40</f>
        <v>0</v>
      </c>
      <c r="D40" s="45">
        <f>利益演示1.0!D40</f>
        <v>0</v>
      </c>
      <c r="E40" s="45">
        <f>利益演示1.0!E40</f>
        <v>1201237.881771205</v>
      </c>
      <c r="F40" s="45">
        <f>利益演示1.0!F40</f>
        <v>1220100</v>
      </c>
      <c r="G40" s="45">
        <f>利益演示1.0!G40</f>
        <v>1220100</v>
      </c>
      <c r="H40" s="45">
        <f>利益演示1.0!H40</f>
        <v>0</v>
      </c>
      <c r="I40" s="45">
        <f>利益演示1.0!I40</f>
        <v>1220100</v>
      </c>
      <c r="J40" s="45">
        <f>利益演示1.0!J40</f>
        <v>1220100</v>
      </c>
      <c r="K40" s="8">
        <f>利益演示1.0!K40</f>
        <v>4.2358823529411761E-2</v>
      </c>
      <c r="L40" s="8">
        <f>利益演示1.0!L40</f>
        <v>7.1199999999999999E-2</v>
      </c>
      <c r="M40" s="8">
        <f>利益演示1.0!M40</f>
        <v>3.0054875474883946E-2</v>
      </c>
      <c r="N40" s="45">
        <f>利益演示1.0!AE40</f>
        <v>244020</v>
      </c>
    </row>
    <row r="41" spans="1:14">
      <c r="A41" s="4">
        <f>利益演示1.0!A41</f>
        <v>37</v>
      </c>
      <c r="B41" s="4">
        <f>利益演示1.0!B41</f>
        <v>77</v>
      </c>
      <c r="C41" s="45">
        <f>利益演示1.0!C41</f>
        <v>0</v>
      </c>
      <c r="D41" s="45">
        <f>利益演示1.0!D41</f>
        <v>0</v>
      </c>
      <c r="E41" s="45">
        <f>利益演示1.0!E41</f>
        <v>1237275.0182243411</v>
      </c>
      <c r="F41" s="45">
        <f>利益演示1.0!F41</f>
        <v>1256700</v>
      </c>
      <c r="G41" s="45">
        <f>利益演示1.0!G41</f>
        <v>1256700</v>
      </c>
      <c r="H41" s="45">
        <f>利益演示1.0!H41</f>
        <v>0</v>
      </c>
      <c r="I41" s="45">
        <f>利益演示1.0!I41</f>
        <v>1256700</v>
      </c>
      <c r="J41" s="45">
        <f>利益演示1.0!J41</f>
        <v>1256700</v>
      </c>
      <c r="K41" s="8">
        <f>利益演示1.0!K41</f>
        <v>4.3239999999999994E-2</v>
      </c>
      <c r="L41" s="8">
        <f>利益演示1.0!L41</f>
        <v>7.3200000000000001E-2</v>
      </c>
      <c r="M41" s="8">
        <f>利益演示1.0!M41</f>
        <v>2.9997541185148746E-2</v>
      </c>
      <c r="N41" s="45">
        <f>利益演示1.0!AE41</f>
        <v>251340</v>
      </c>
    </row>
    <row r="42" spans="1:14">
      <c r="A42" s="4">
        <f>利益演示1.0!A42</f>
        <v>38</v>
      </c>
      <c r="B42" s="4">
        <f>利益演示1.0!B42</f>
        <v>78</v>
      </c>
      <c r="C42" s="45">
        <f>利益演示1.0!C42</f>
        <v>0</v>
      </c>
      <c r="D42" s="45">
        <f>利益演示1.0!D42</f>
        <v>0</v>
      </c>
      <c r="E42" s="45">
        <f>利益演示1.0!E42</f>
        <v>1274393.2687710715</v>
      </c>
      <c r="F42" s="45">
        <f>利益演示1.0!F42</f>
        <v>1294400</v>
      </c>
      <c r="G42" s="45">
        <f>利益演示1.0!G42</f>
        <v>1294400</v>
      </c>
      <c r="H42" s="45">
        <f>利益演示1.0!H42</f>
        <v>0</v>
      </c>
      <c r="I42" s="45">
        <f>利益演示1.0!I42</f>
        <v>1294400</v>
      </c>
      <c r="J42" s="45">
        <f>利益演示1.0!J42</f>
        <v>1294400</v>
      </c>
      <c r="K42" s="8">
        <f>利益演示1.0!K42</f>
        <v>4.413333333333333E-2</v>
      </c>
      <c r="L42" s="8">
        <f>利益演示1.0!L42</f>
        <v>7.5399999999999995E-2</v>
      </c>
      <c r="M42" s="8">
        <f>利益演示1.0!M42</f>
        <v>2.9999204265138912E-2</v>
      </c>
      <c r="N42" s="45">
        <f>利益演示1.0!AE42</f>
        <v>258880</v>
      </c>
    </row>
    <row r="43" spans="1:14">
      <c r="A43" s="4">
        <f>利益演示1.0!A43</f>
        <v>39</v>
      </c>
      <c r="B43" s="4">
        <f>利益演示1.0!B43</f>
        <v>79</v>
      </c>
      <c r="C43" s="45">
        <f>利益演示1.0!C43</f>
        <v>0</v>
      </c>
      <c r="D43" s="45">
        <f>利益演示1.0!D43</f>
        <v>0</v>
      </c>
      <c r="E43" s="45">
        <f>利益演示1.0!E43</f>
        <v>1312625.0668342037</v>
      </c>
      <c r="F43" s="45">
        <f>利益演示1.0!F43</f>
        <v>1333200</v>
      </c>
      <c r="G43" s="45">
        <f>利益演示1.0!G43</f>
        <v>1333200</v>
      </c>
      <c r="H43" s="45">
        <f>利益演示1.0!H43</f>
        <v>0</v>
      </c>
      <c r="I43" s="45">
        <f>利益演示1.0!I43</f>
        <v>1333200</v>
      </c>
      <c r="J43" s="45">
        <f>利益演示1.0!J43</f>
        <v>1333200</v>
      </c>
      <c r="K43" s="8">
        <f>利益演示1.0!K43</f>
        <v>4.5037837837837838E-2</v>
      </c>
      <c r="L43" s="8">
        <f>利益演示1.0!L43</f>
        <v>7.7600000000000002E-2</v>
      </c>
      <c r="M43" s="8">
        <f>利益演示1.0!M43</f>
        <v>2.9975278121137316E-2</v>
      </c>
      <c r="N43" s="45">
        <f>利益演示1.0!AE43</f>
        <v>266640</v>
      </c>
    </row>
    <row r="44" spans="1:14">
      <c r="A44" s="4">
        <f>利益演示1.0!A44</f>
        <v>40</v>
      </c>
      <c r="B44" s="4">
        <f>利益演示1.0!B44</f>
        <v>80</v>
      </c>
      <c r="C44" s="45">
        <f>利益演示1.0!C44</f>
        <v>0</v>
      </c>
      <c r="D44" s="45">
        <f>利益演示1.0!D44</f>
        <v>0</v>
      </c>
      <c r="E44" s="45">
        <f>利益演示1.0!E44</f>
        <v>1352003.8188392299</v>
      </c>
      <c r="F44" s="45">
        <f>利益演示1.0!F44</f>
        <v>1373200</v>
      </c>
      <c r="G44" s="45">
        <f>利益演示1.0!G44</f>
        <v>1373200</v>
      </c>
      <c r="H44" s="45">
        <f>利益演示1.0!H44</f>
        <v>0</v>
      </c>
      <c r="I44" s="45">
        <f>利益演示1.0!I44</f>
        <v>1373200</v>
      </c>
      <c r="J44" s="45">
        <f>利益演示1.0!J44</f>
        <v>1373200</v>
      </c>
      <c r="K44" s="8">
        <f>利益演示1.0!K44</f>
        <v>4.5957894736842107E-2</v>
      </c>
      <c r="L44" s="8">
        <f>利益演示1.0!L44</f>
        <v>0.08</v>
      </c>
      <c r="M44" s="8">
        <f>利益演示1.0!M44</f>
        <v>3.0003000300030003E-2</v>
      </c>
      <c r="N44" s="45">
        <f>利益演示1.0!AE44</f>
        <v>274640</v>
      </c>
    </row>
    <row r="45" spans="1:14">
      <c r="A45" s="4">
        <f>利益演示1.0!A45</f>
        <v>41</v>
      </c>
      <c r="B45" s="4">
        <f>利益演示1.0!B45</f>
        <v>81</v>
      </c>
      <c r="C45" s="45">
        <f>利益演示1.0!C45</f>
        <v>0</v>
      </c>
      <c r="D45" s="45">
        <f>利益演示1.0!D45</f>
        <v>0</v>
      </c>
      <c r="E45" s="45">
        <f>利益演示1.0!E45</f>
        <v>1392563.9334044068</v>
      </c>
      <c r="F45" s="45">
        <f>利益演示1.0!F45</f>
        <v>1414400</v>
      </c>
      <c r="G45" s="45">
        <f>利益演示1.0!G45</f>
        <v>1414400</v>
      </c>
      <c r="H45" s="45">
        <f>利益演示1.0!H45</f>
        <v>0</v>
      </c>
      <c r="I45" s="45">
        <f>利益演示1.0!I45</f>
        <v>1414400</v>
      </c>
      <c r="J45" s="45">
        <f>利益演示1.0!J45</f>
        <v>1414400</v>
      </c>
      <c r="K45" s="8">
        <f>利益演示1.0!K45</f>
        <v>4.6892307692307698E-2</v>
      </c>
      <c r="L45" s="8">
        <f>利益演示1.0!L45</f>
        <v>8.2400000000000001E-2</v>
      </c>
      <c r="M45" s="8">
        <f>利益演示1.0!M45</f>
        <v>3.0002912904165457E-2</v>
      </c>
      <c r="N45" s="45">
        <f>利益演示1.0!AE45</f>
        <v>282880</v>
      </c>
    </row>
    <row r="46" spans="1:14">
      <c r="A46" s="4">
        <f>利益演示1.0!A46</f>
        <v>42</v>
      </c>
      <c r="B46" s="4">
        <f>利益演示1.0!B46</f>
        <v>82</v>
      </c>
      <c r="C46" s="45">
        <f>利益演示1.0!C46</f>
        <v>0</v>
      </c>
      <c r="D46" s="45">
        <f>利益演示1.0!D46</f>
        <v>0</v>
      </c>
      <c r="E46" s="45">
        <f>利益演示1.0!E46</f>
        <v>1434340.8514065391</v>
      </c>
      <c r="F46" s="45">
        <f>利益演示1.0!F46</f>
        <v>1456800</v>
      </c>
      <c r="G46" s="45">
        <f>利益演示1.0!G46</f>
        <v>1456800</v>
      </c>
      <c r="H46" s="45">
        <f>利益演示1.0!H46</f>
        <v>0</v>
      </c>
      <c r="I46" s="45">
        <f>利益演示1.0!I46</f>
        <v>1456800</v>
      </c>
      <c r="J46" s="45">
        <f>利益演示1.0!J46</f>
        <v>1456800</v>
      </c>
      <c r="K46" s="8">
        <f>利益演示1.0!K46</f>
        <v>4.7840000000000008E-2</v>
      </c>
      <c r="L46" s="8">
        <f>利益演示1.0!L46</f>
        <v>8.48E-2</v>
      </c>
      <c r="M46" s="8">
        <f>利益演示1.0!M46</f>
        <v>2.9977375565610753E-2</v>
      </c>
      <c r="N46" s="45">
        <f>利益演示1.0!AE46</f>
        <v>291360</v>
      </c>
    </row>
    <row r="47" spans="1:14">
      <c r="A47" s="4">
        <f>利益演示1.0!A47</f>
        <v>43</v>
      </c>
      <c r="B47" s="4">
        <f>利益演示1.0!B47</f>
        <v>83</v>
      </c>
      <c r="C47" s="45">
        <f>利益演示1.0!C47</f>
        <v>0</v>
      </c>
      <c r="D47" s="45">
        <f>利益演示1.0!D47</f>
        <v>0</v>
      </c>
      <c r="E47" s="45">
        <f>利益演示1.0!E47</f>
        <v>1477371.0769487354</v>
      </c>
      <c r="F47" s="45">
        <f>利益演示1.0!F47</f>
        <v>1500500</v>
      </c>
      <c r="G47" s="45">
        <f>利益演示1.0!G47</f>
        <v>1500500</v>
      </c>
      <c r="H47" s="45">
        <f>利益演示1.0!H47</f>
        <v>0</v>
      </c>
      <c r="I47" s="45">
        <f>利益演示1.0!I47</f>
        <v>1500500</v>
      </c>
      <c r="J47" s="45">
        <f>利益演示1.0!J47</f>
        <v>1500500</v>
      </c>
      <c r="K47" s="8">
        <f>利益演示1.0!K47</f>
        <v>4.8804878048780483E-2</v>
      </c>
      <c r="L47" s="8">
        <f>利益演示1.0!L47</f>
        <v>8.7400000000000005E-2</v>
      </c>
      <c r="M47" s="8">
        <f>利益演示1.0!M47</f>
        <v>2.9997254255903272E-2</v>
      </c>
      <c r="N47" s="45">
        <f>利益演示1.0!AE47</f>
        <v>300100</v>
      </c>
    </row>
    <row r="48" spans="1:14">
      <c r="A48" s="4">
        <f>利益演示1.0!A48</f>
        <v>44</v>
      </c>
      <c r="B48" s="4">
        <f>利益演示1.0!B48</f>
        <v>84</v>
      </c>
      <c r="C48" s="45">
        <f>利益演示1.0!C48</f>
        <v>0</v>
      </c>
      <c r="D48" s="45">
        <f>利益演示1.0!D48</f>
        <v>0</v>
      </c>
      <c r="E48" s="45">
        <f>利益演示1.0!E48</f>
        <v>1521692.2092571976</v>
      </c>
      <c r="F48" s="45">
        <f>利益演示1.0!F48</f>
        <v>1545500</v>
      </c>
      <c r="G48" s="45">
        <f>利益演示1.0!G48</f>
        <v>1545500</v>
      </c>
      <c r="H48" s="45">
        <f>利益演示1.0!H48</f>
        <v>0</v>
      </c>
      <c r="I48" s="45">
        <f>利益演示1.0!I48</f>
        <v>1545500</v>
      </c>
      <c r="J48" s="45">
        <f>利益演示1.0!J48</f>
        <v>1545500</v>
      </c>
      <c r="K48" s="8">
        <f>利益演示1.0!K48</f>
        <v>4.9785714285714287E-2</v>
      </c>
      <c r="L48" s="8">
        <f>利益演示1.0!L48</f>
        <v>0.09</v>
      </c>
      <c r="M48" s="8">
        <f>利益演示1.0!M48</f>
        <v>2.9990003332222681E-2</v>
      </c>
      <c r="N48" s="45">
        <f>利益演示1.0!AE48</f>
        <v>309100</v>
      </c>
    </row>
    <row r="49" spans="1:14">
      <c r="A49" s="4">
        <f>利益演示1.0!A49</f>
        <v>45</v>
      </c>
      <c r="B49" s="4">
        <f>利益演示1.0!B49</f>
        <v>85</v>
      </c>
      <c r="C49" s="45">
        <f>利益演示1.0!C49</f>
        <v>0</v>
      </c>
      <c r="D49" s="45">
        <f>利益演示1.0!D49</f>
        <v>0</v>
      </c>
      <c r="E49" s="45">
        <f>利益演示1.0!E49</f>
        <v>1567342.9755349136</v>
      </c>
      <c r="F49" s="45">
        <f>利益演示1.0!F49</f>
        <v>1591800</v>
      </c>
      <c r="G49" s="45">
        <f>利益演示1.0!G49</f>
        <v>1591800</v>
      </c>
      <c r="H49" s="45">
        <f>利益演示1.0!H49</f>
        <v>0</v>
      </c>
      <c r="I49" s="45">
        <f>利益演示1.0!I49</f>
        <v>1591800</v>
      </c>
      <c r="J49" s="45">
        <f>利益演示1.0!J49</f>
        <v>1591800</v>
      </c>
      <c r="K49" s="8">
        <f>利益演示1.0!K49</f>
        <v>5.0781395348837216E-2</v>
      </c>
      <c r="L49" s="8">
        <f>利益演示1.0!L49</f>
        <v>9.2600000000000002E-2</v>
      </c>
      <c r="M49" s="8">
        <f>利益演示1.0!M49</f>
        <v>2.9957942413458394E-2</v>
      </c>
      <c r="N49" s="45">
        <f>利益演示1.0!AE49</f>
        <v>318360</v>
      </c>
    </row>
    <row r="50" spans="1:14">
      <c r="A50" s="4">
        <f>利益演示1.0!A50</f>
        <v>46</v>
      </c>
      <c r="B50" s="4">
        <f>利益演示1.0!B50</f>
        <v>86</v>
      </c>
      <c r="C50" s="45">
        <f>利益演示1.0!C50</f>
        <v>0</v>
      </c>
      <c r="D50" s="45">
        <f>利益演示1.0!D50</f>
        <v>0</v>
      </c>
      <c r="E50" s="45">
        <f>利益演示1.0!E50</f>
        <v>1614363.2648009611</v>
      </c>
      <c r="F50" s="45">
        <f>利益演示1.0!F50</f>
        <v>1639600</v>
      </c>
      <c r="G50" s="45">
        <f>利益演示1.0!G50</f>
        <v>1639600</v>
      </c>
      <c r="H50" s="45">
        <f>利益演示1.0!H50</f>
        <v>0</v>
      </c>
      <c r="I50" s="45">
        <f>利益演示1.0!I50</f>
        <v>1639600</v>
      </c>
      <c r="J50" s="45">
        <f>利益演示1.0!J50</f>
        <v>1639600</v>
      </c>
      <c r="K50" s="8">
        <f>利益演示1.0!K50</f>
        <v>5.1799999999999999E-2</v>
      </c>
      <c r="L50" s="8">
        <f>利益演示1.0!L50</f>
        <v>9.5600000000000004E-2</v>
      </c>
      <c r="M50" s="8">
        <f>利益演示1.0!M50</f>
        <v>3.0028898102776758E-2</v>
      </c>
      <c r="N50" s="45">
        <f>利益演示1.0!AE50</f>
        <v>327920</v>
      </c>
    </row>
    <row r="51" spans="1:14">
      <c r="A51" s="4">
        <f>利益演示1.0!A51</f>
        <v>47</v>
      </c>
      <c r="B51" s="4">
        <f>利益演示1.0!B51</f>
        <v>87</v>
      </c>
      <c r="C51" s="45">
        <f>利益演示1.0!C51</f>
        <v>0</v>
      </c>
      <c r="D51" s="45">
        <f>利益演示1.0!D51</f>
        <v>0</v>
      </c>
      <c r="E51" s="45">
        <f>利益演示1.0!E51</f>
        <v>1662794.1627449901</v>
      </c>
      <c r="F51" s="45">
        <f>利益演示1.0!F51</f>
        <v>1688700</v>
      </c>
      <c r="G51" s="45">
        <f>利益演示1.0!G51</f>
        <v>1688700</v>
      </c>
      <c r="H51" s="45">
        <f>利益演示1.0!H51</f>
        <v>0</v>
      </c>
      <c r="I51" s="45">
        <f>利益演示1.0!I51</f>
        <v>1688700</v>
      </c>
      <c r="J51" s="45">
        <f>利益演示1.0!J51</f>
        <v>1688700</v>
      </c>
      <c r="K51" s="8">
        <f>利益演示1.0!K51</f>
        <v>5.2831111111111113E-2</v>
      </c>
      <c r="L51" s="8">
        <f>利益演示1.0!L51</f>
        <v>9.8199999999999996E-2</v>
      </c>
      <c r="M51" s="8">
        <f>利益演示1.0!M51</f>
        <v>2.9946328372773889E-2</v>
      </c>
      <c r="N51" s="45">
        <f>利益演示1.0!AE51</f>
        <v>337740</v>
      </c>
    </row>
    <row r="52" spans="1:14">
      <c r="A52" s="4">
        <f>利益演示1.0!A52</f>
        <v>48</v>
      </c>
      <c r="B52" s="4">
        <f>利益演示1.0!B52</f>
        <v>88</v>
      </c>
      <c r="C52" s="45">
        <f>利益演示1.0!C52</f>
        <v>0</v>
      </c>
      <c r="D52" s="45">
        <f>利益演示1.0!D52</f>
        <v>0</v>
      </c>
      <c r="E52" s="45">
        <f>利益演示1.0!E52</f>
        <v>1712677.9876273398</v>
      </c>
      <c r="F52" s="45">
        <f>利益演示1.0!F52</f>
        <v>1739400</v>
      </c>
      <c r="G52" s="45">
        <f>利益演示1.0!G52</f>
        <v>1739400</v>
      </c>
      <c r="H52" s="45">
        <f>利益演示1.0!H52</f>
        <v>0</v>
      </c>
      <c r="I52" s="45">
        <f>利益演示1.0!I52</f>
        <v>1739400</v>
      </c>
      <c r="J52" s="45">
        <f>利益演示1.0!J52</f>
        <v>1739400</v>
      </c>
      <c r="K52" s="8">
        <f>利益演示1.0!K52</f>
        <v>5.3886956521739131E-2</v>
      </c>
      <c r="L52" s="8">
        <f>利益演示1.0!L52</f>
        <v>0.1014</v>
      </c>
      <c r="M52" s="8">
        <f>利益演示1.0!M52</f>
        <v>3.0023094688221619E-2</v>
      </c>
      <c r="N52" s="45">
        <f>利益演示1.0!AE52</f>
        <v>347880</v>
      </c>
    </row>
    <row r="53" spans="1:14">
      <c r="A53" s="4">
        <f>利益演示1.0!A53</f>
        <v>49</v>
      </c>
      <c r="B53" s="4">
        <f>利益演示1.0!B53</f>
        <v>89</v>
      </c>
      <c r="C53" s="45">
        <f>利益演示1.0!C53</f>
        <v>0</v>
      </c>
      <c r="D53" s="45">
        <f>利益演示1.0!D53</f>
        <v>0</v>
      </c>
      <c r="E53" s="45">
        <f>利益演示1.0!E53</f>
        <v>1764058.3272561601</v>
      </c>
      <c r="F53" s="45">
        <f>利益演示1.0!F53</f>
        <v>1791500</v>
      </c>
      <c r="G53" s="45">
        <f>利益演示1.0!G53</f>
        <v>1791500</v>
      </c>
      <c r="H53" s="45">
        <f>利益演示1.0!H53</f>
        <v>0</v>
      </c>
      <c r="I53" s="45">
        <f>利益演示1.0!I53</f>
        <v>1791500</v>
      </c>
      <c r="J53" s="45">
        <f>利益演示1.0!J53</f>
        <v>1791500</v>
      </c>
      <c r="K53" s="8">
        <f>利益演示1.0!K53</f>
        <v>5.495744680851064E-2</v>
      </c>
      <c r="L53" s="8">
        <f>利益演示1.0!L53</f>
        <v>0.1042</v>
      </c>
      <c r="M53" s="8">
        <f>利益演示1.0!M53</f>
        <v>2.9952857307117497E-2</v>
      </c>
      <c r="N53" s="45">
        <f>利益演示1.0!AE53</f>
        <v>358300</v>
      </c>
    </row>
    <row r="54" spans="1:14">
      <c r="A54" s="4">
        <f>利益演示1.0!A54</f>
        <v>50</v>
      </c>
      <c r="B54" s="4">
        <f>利益演示1.0!B54</f>
        <v>90</v>
      </c>
      <c r="C54" s="45">
        <f>利益演示1.0!C54</f>
        <v>0</v>
      </c>
      <c r="D54" s="45">
        <f>利益演示1.0!D54</f>
        <v>0</v>
      </c>
      <c r="E54" s="45">
        <f>利益演示1.0!E54</f>
        <v>1816980.0770738448</v>
      </c>
      <c r="F54" s="45">
        <f>利益演示1.0!F54</f>
        <v>1845200</v>
      </c>
      <c r="G54" s="45">
        <f>利益演示1.0!G54</f>
        <v>1845200</v>
      </c>
      <c r="H54" s="45">
        <f>利益演示1.0!H54</f>
        <v>0</v>
      </c>
      <c r="I54" s="45">
        <f>利益演示1.0!I54</f>
        <v>1845200</v>
      </c>
      <c r="J54" s="45">
        <f>利益演示1.0!J54</f>
        <v>1845200</v>
      </c>
      <c r="K54" s="8">
        <f>利益演示1.0!K54</f>
        <v>5.6049999999999996E-2</v>
      </c>
      <c r="L54" s="8">
        <f>利益演示1.0!L54</f>
        <v>0.1074</v>
      </c>
      <c r="M54" s="8">
        <f>利益演示1.0!M54</f>
        <v>2.9974881384314811E-2</v>
      </c>
      <c r="N54" s="45">
        <f>利益演示1.0!AE54</f>
        <v>369040</v>
      </c>
    </row>
    <row r="55" spans="1:14">
      <c r="A55" s="4">
        <f>利益演示1.0!A55</f>
        <v>51</v>
      </c>
      <c r="B55" s="4">
        <f>利益演示1.0!B55</f>
        <v>91</v>
      </c>
      <c r="C55" s="45">
        <f>利益演示1.0!C55</f>
        <v>0</v>
      </c>
      <c r="D55" s="45">
        <f>利益演示1.0!D55</f>
        <v>0</v>
      </c>
      <c r="E55" s="45">
        <f>利益演示1.0!E55</f>
        <v>1871489.4793860603</v>
      </c>
      <c r="F55" s="45">
        <f>利益演示1.0!F55</f>
        <v>1900500</v>
      </c>
      <c r="G55" s="45">
        <f>利益演示1.0!G55</f>
        <v>1900500</v>
      </c>
      <c r="H55" s="45">
        <f>利益演示1.0!H55</f>
        <v>0</v>
      </c>
      <c r="I55" s="45">
        <f>利益演示1.0!I55</f>
        <v>1900500</v>
      </c>
      <c r="J55" s="45">
        <f>利益演示1.0!J55</f>
        <v>1900500</v>
      </c>
      <c r="K55" s="8">
        <f>利益演示1.0!K55</f>
        <v>5.7163265306122452E-2</v>
      </c>
      <c r="L55" s="8">
        <f>利益演示1.0!L55</f>
        <v>0.1106</v>
      </c>
      <c r="M55" s="8">
        <f>利益演示1.0!M55</f>
        <v>2.9969650986342966E-2</v>
      </c>
      <c r="N55" s="45">
        <f>利益演示1.0!AE55</f>
        <v>380100</v>
      </c>
    </row>
    <row r="56" spans="1:14">
      <c r="A56" s="4">
        <f>利益演示1.0!A56</f>
        <v>52</v>
      </c>
      <c r="B56" s="4">
        <f>利益演示1.0!B56</f>
        <v>92</v>
      </c>
      <c r="C56" s="45">
        <f>利益演示1.0!C56</f>
        <v>0</v>
      </c>
      <c r="D56" s="45">
        <f>利益演示1.0!D56</f>
        <v>0</v>
      </c>
      <c r="E56" s="45">
        <f>利益演示1.0!E56</f>
        <v>1927634.1637676421</v>
      </c>
      <c r="F56" s="45">
        <f>利益演示1.0!F56</f>
        <v>1957500</v>
      </c>
      <c r="G56" s="45">
        <f>利益演示1.0!G56</f>
        <v>1957500</v>
      </c>
      <c r="H56" s="45">
        <f>利益演示1.0!H56</f>
        <v>0</v>
      </c>
      <c r="I56" s="45">
        <f>利益演示1.0!I56</f>
        <v>1957500</v>
      </c>
      <c r="J56" s="45">
        <f>利益演示1.0!J56</f>
        <v>1957500</v>
      </c>
      <c r="K56" s="8">
        <f>利益演示1.0!K56</f>
        <v>5.8299999999999998E-2</v>
      </c>
      <c r="L56" s="8">
        <f>利益演示1.0!L56</f>
        <v>0.114</v>
      </c>
      <c r="M56" s="8">
        <f>利益演示1.0!M56</f>
        <v>2.9992107340173657E-2</v>
      </c>
      <c r="N56" s="45">
        <f>利益演示1.0!AE56</f>
        <v>391500</v>
      </c>
    </row>
    <row r="57" spans="1:14">
      <c r="A57" s="4">
        <f>利益演示1.0!A57</f>
        <v>53</v>
      </c>
      <c r="B57" s="4">
        <f>利益演示1.0!B57</f>
        <v>93</v>
      </c>
      <c r="C57" s="45">
        <f>利益演示1.0!C57</f>
        <v>0</v>
      </c>
      <c r="D57" s="45">
        <f>利益演示1.0!D57</f>
        <v>0</v>
      </c>
      <c r="E57" s="45">
        <f>利益演示1.0!E57</f>
        <v>1985463.1886806714</v>
      </c>
      <c r="F57" s="45">
        <f>利益演示1.0!F57</f>
        <v>2016200</v>
      </c>
      <c r="G57" s="45">
        <f>利益演示1.0!G57</f>
        <v>2016200</v>
      </c>
      <c r="H57" s="45">
        <f>利益演示1.0!H57</f>
        <v>0</v>
      </c>
      <c r="I57" s="45">
        <f>利益演示1.0!I57</f>
        <v>2016200</v>
      </c>
      <c r="J57" s="45">
        <f>利益演示1.0!J57</f>
        <v>2016200</v>
      </c>
      <c r="K57" s="8">
        <f>利益演示1.0!K57</f>
        <v>5.9458823529411765E-2</v>
      </c>
      <c r="L57" s="8">
        <f>利益演示1.0!L57</f>
        <v>0.1174</v>
      </c>
      <c r="M57" s="8">
        <f>利益演示1.0!M57</f>
        <v>2.9987228607918359E-2</v>
      </c>
      <c r="N57" s="45">
        <f>利益演示1.0!AE57</f>
        <v>403240</v>
      </c>
    </row>
    <row r="58" spans="1:14">
      <c r="A58" s="4">
        <f>利益演示1.0!A58</f>
        <v>54</v>
      </c>
      <c r="B58" s="4">
        <f>利益演示1.0!B58</f>
        <v>94</v>
      </c>
      <c r="C58" s="45">
        <f>利益演示1.0!C58</f>
        <v>0</v>
      </c>
      <c r="D58" s="45">
        <f>利益演示1.0!D58</f>
        <v>0</v>
      </c>
      <c r="E58" s="45">
        <f>利益演示1.0!E58</f>
        <v>2045027.0843410916</v>
      </c>
      <c r="F58" s="45">
        <f>利益演示1.0!F58</f>
        <v>2076600</v>
      </c>
      <c r="G58" s="45">
        <f>利益演示1.0!G58</f>
        <v>2076600</v>
      </c>
      <c r="H58" s="45">
        <f>利益演示1.0!H58</f>
        <v>0</v>
      </c>
      <c r="I58" s="45">
        <f>利益演示1.0!I58</f>
        <v>2076600</v>
      </c>
      <c r="J58" s="45">
        <f>利益演示1.0!J58</f>
        <v>2076600</v>
      </c>
      <c r="K58" s="8">
        <f>利益演示1.0!K58</f>
        <v>6.0638461538461537E-2</v>
      </c>
      <c r="L58" s="8">
        <f>利益演示1.0!L58</f>
        <v>0.1208</v>
      </c>
      <c r="M58" s="8">
        <f>利益演示1.0!M58</f>
        <v>2.9957345501438359E-2</v>
      </c>
      <c r="N58" s="45">
        <f>利益演示1.0!AE58</f>
        <v>415320</v>
      </c>
    </row>
    <row r="59" spans="1:14">
      <c r="A59" s="4">
        <f>利益演示1.0!A59</f>
        <v>55</v>
      </c>
      <c r="B59" s="4">
        <f>利益演示1.0!B59</f>
        <v>95</v>
      </c>
      <c r="C59" s="45">
        <f>利益演示1.0!C59</f>
        <v>0</v>
      </c>
      <c r="D59" s="45">
        <f>利益演示1.0!D59</f>
        <v>0</v>
      </c>
      <c r="E59" s="45">
        <f>利益演示1.0!E59</f>
        <v>2106377.8968713242</v>
      </c>
      <c r="F59" s="45">
        <f>利益演示1.0!F59</f>
        <v>2138900</v>
      </c>
      <c r="G59" s="45">
        <f>利益演示1.0!G59</f>
        <v>2138900</v>
      </c>
      <c r="H59" s="45">
        <f>利益演示1.0!H59</f>
        <v>0</v>
      </c>
      <c r="I59" s="45">
        <f>利益演示1.0!I59</f>
        <v>2138900</v>
      </c>
      <c r="J59" s="45">
        <f>利益演示1.0!J59</f>
        <v>2138900</v>
      </c>
      <c r="K59" s="8">
        <f>利益演示1.0!K59</f>
        <v>6.1845283018867922E-2</v>
      </c>
      <c r="L59" s="8">
        <f>利益演示1.0!L59</f>
        <v>0.1246</v>
      </c>
      <c r="M59" s="8">
        <f>利益演示1.0!M59</f>
        <v>3.0000963112780443E-2</v>
      </c>
      <c r="N59" s="45">
        <f>利益演示1.0!AE59</f>
        <v>427780</v>
      </c>
    </row>
    <row r="60" spans="1:14">
      <c r="A60" s="4">
        <f>利益演示1.0!A60</f>
        <v>56</v>
      </c>
      <c r="B60" s="4">
        <f>利益演示1.0!B60</f>
        <v>96</v>
      </c>
      <c r="C60" s="45">
        <f>利益演示1.0!C60</f>
        <v>0</v>
      </c>
      <c r="D60" s="45">
        <f>利益演示1.0!D60</f>
        <v>0</v>
      </c>
      <c r="E60" s="45">
        <f>利益演示1.0!E60</f>
        <v>2169569.2337774639</v>
      </c>
      <c r="F60" s="45">
        <f>利益演示1.0!F60</f>
        <v>2203000</v>
      </c>
      <c r="G60" s="45">
        <f>利益演示1.0!G60</f>
        <v>2203000</v>
      </c>
      <c r="H60" s="45">
        <f>利益演示1.0!H60</f>
        <v>0</v>
      </c>
      <c r="I60" s="45">
        <f>利益演示1.0!I60</f>
        <v>2203000</v>
      </c>
      <c r="J60" s="45">
        <f>利益演示1.0!J60</f>
        <v>2203000</v>
      </c>
      <c r="K60" s="8">
        <f>利益演示1.0!K60</f>
        <v>6.3074074074074074E-2</v>
      </c>
      <c r="L60" s="8">
        <f>利益演示1.0!L60</f>
        <v>0.12820000000000001</v>
      </c>
      <c r="M60" s="8">
        <f>利益演示1.0!M60</f>
        <v>2.9968675487400009E-2</v>
      </c>
      <c r="N60" s="45">
        <f>利益演示1.0!AE60</f>
        <v>440600</v>
      </c>
    </row>
    <row r="61" spans="1:14">
      <c r="A61" s="4">
        <f>利益演示1.0!A61</f>
        <v>57</v>
      </c>
      <c r="B61" s="4">
        <f>利益演示1.0!B61</f>
        <v>97</v>
      </c>
      <c r="C61" s="45">
        <f>利益演示1.0!C61</f>
        <v>0</v>
      </c>
      <c r="D61" s="45">
        <f>利益演示1.0!D61</f>
        <v>0</v>
      </c>
      <c r="E61" s="45">
        <f>利益演示1.0!E61</f>
        <v>2234656.3107907879</v>
      </c>
      <c r="F61" s="45">
        <f>利益演示1.0!F61</f>
        <v>2269000</v>
      </c>
      <c r="G61" s="45">
        <f>利益演示1.0!G61</f>
        <v>2269000</v>
      </c>
      <c r="H61" s="45">
        <f>利益演示1.0!H61</f>
        <v>0</v>
      </c>
      <c r="I61" s="45">
        <f>利益演示1.0!I61</f>
        <v>2269000</v>
      </c>
      <c r="J61" s="45">
        <f>利益演示1.0!J61</f>
        <v>2269000</v>
      </c>
      <c r="K61" s="8">
        <f>利益演示1.0!K61</f>
        <v>6.4327272727272733E-2</v>
      </c>
      <c r="L61" s="8">
        <f>利益演示1.0!L61</f>
        <v>0.13200000000000001</v>
      </c>
      <c r="M61" s="8">
        <f>利益演示1.0!M61</f>
        <v>2.9959146618247834E-2</v>
      </c>
      <c r="N61" s="45">
        <f>利益演示1.0!AE61</f>
        <v>453800</v>
      </c>
    </row>
    <row r="62" spans="1:14">
      <c r="A62" s="4">
        <f>利益演示1.0!A62</f>
        <v>58</v>
      </c>
      <c r="B62" s="4">
        <f>利益演示1.0!B62</f>
        <v>98</v>
      </c>
      <c r="C62" s="45">
        <f>利益演示1.0!C62</f>
        <v>0</v>
      </c>
      <c r="D62" s="45">
        <f>利益演示1.0!D62</f>
        <v>0</v>
      </c>
      <c r="E62" s="45">
        <f>利益演示1.0!E62</f>
        <v>2301696.0001145117</v>
      </c>
      <c r="F62" s="45">
        <f>利益演示1.0!F62</f>
        <v>2337000</v>
      </c>
      <c r="G62" s="45">
        <f>利益演示1.0!G62</f>
        <v>2337000</v>
      </c>
      <c r="H62" s="45">
        <f>利益演示1.0!H62</f>
        <v>0</v>
      </c>
      <c r="I62" s="45">
        <f>利益演示1.0!I62</f>
        <v>2337000</v>
      </c>
      <c r="J62" s="45">
        <f>利益演示1.0!J62</f>
        <v>2337000</v>
      </c>
      <c r="K62" s="8">
        <f>利益演示1.0!K62</f>
        <v>6.5607142857142864E-2</v>
      </c>
      <c r="L62" s="8">
        <f>利益演示1.0!L62</f>
        <v>0.13600000000000001</v>
      </c>
      <c r="M62" s="8">
        <f>利益演示1.0!M62</f>
        <v>2.9969149405024265E-2</v>
      </c>
      <c r="N62" s="45">
        <f>利益演示1.0!AE62</f>
        <v>467400</v>
      </c>
    </row>
    <row r="63" spans="1:14">
      <c r="A63" s="4">
        <f>利益演示1.0!A63</f>
        <v>59</v>
      </c>
      <c r="B63" s="4">
        <f>利益演示1.0!B63</f>
        <v>99</v>
      </c>
      <c r="C63" s="45">
        <f>利益演示1.0!C63</f>
        <v>0</v>
      </c>
      <c r="D63" s="45">
        <f>利益演示1.0!D63</f>
        <v>0</v>
      </c>
      <c r="E63" s="45">
        <f>利益演示1.0!E63</f>
        <v>2370746.8801179472</v>
      </c>
      <c r="F63" s="45">
        <f>利益演示1.0!F63</f>
        <v>2407000</v>
      </c>
      <c r="G63" s="45">
        <f>利益演示1.0!G63</f>
        <v>2407000</v>
      </c>
      <c r="H63" s="45">
        <f>利益演示1.0!H63</f>
        <v>0</v>
      </c>
      <c r="I63" s="45">
        <f>利益演示1.0!I63</f>
        <v>2407000</v>
      </c>
      <c r="J63" s="45">
        <f>利益演示1.0!J63</f>
        <v>2407000</v>
      </c>
      <c r="K63" s="8">
        <f>利益演示1.0!K63</f>
        <v>6.6912280701754381E-2</v>
      </c>
      <c r="L63" s="8">
        <f>利益演示1.0!L63</f>
        <v>0.14000000000000001</v>
      </c>
      <c r="M63" s="8">
        <f>利益演示1.0!M63</f>
        <v>2.9952931108258474E-2</v>
      </c>
      <c r="N63" s="45">
        <f>利益演示1.0!AE63</f>
        <v>481400</v>
      </c>
    </row>
    <row r="64" spans="1:14">
      <c r="A64" s="4">
        <f>利益演示1.0!A64</f>
        <v>60</v>
      </c>
      <c r="B64" s="4">
        <f>利益演示1.0!B64</f>
        <v>100</v>
      </c>
      <c r="C64" s="45">
        <f>利益演示1.0!C64</f>
        <v>0</v>
      </c>
      <c r="D64" s="45">
        <f>利益演示1.0!D64</f>
        <v>0</v>
      </c>
      <c r="E64" s="45">
        <f>利益演示1.0!E64</f>
        <v>2441869.2865214855</v>
      </c>
      <c r="F64" s="45">
        <f>利益演示1.0!F64</f>
        <v>2479100</v>
      </c>
      <c r="G64" s="45">
        <f>利益演示1.0!G64</f>
        <v>2479100</v>
      </c>
      <c r="H64" s="45">
        <f>利益演示1.0!H64</f>
        <v>0</v>
      </c>
      <c r="I64" s="45">
        <f>利益演示1.0!I64</f>
        <v>2479100</v>
      </c>
      <c r="J64" s="45">
        <f>利益演示1.0!J64</f>
        <v>2479100</v>
      </c>
      <c r="K64" s="8">
        <f>利益演示1.0!K64</f>
        <v>6.8244827586206896E-2</v>
      </c>
      <c r="L64" s="8">
        <f>利益演示1.0!L64</f>
        <v>0.14419999999999999</v>
      </c>
      <c r="M64" s="8">
        <f>利益演示1.0!M64</f>
        <v>2.9954299958454556E-2</v>
      </c>
      <c r="N64" s="45">
        <f>利益演示1.0!AE64</f>
        <v>495820</v>
      </c>
    </row>
    <row r="65" spans="1:14">
      <c r="A65" s="4">
        <f>利益演示1.0!A65</f>
        <v>61</v>
      </c>
      <c r="B65" s="4">
        <f>利益演示1.0!B65</f>
        <v>101</v>
      </c>
      <c r="C65" s="45">
        <f>利益演示1.0!C65</f>
        <v>0</v>
      </c>
      <c r="D65" s="45">
        <f>利益演示1.0!D65</f>
        <v>0</v>
      </c>
      <c r="E65" s="45">
        <f>利益演示1.0!E65</f>
        <v>2515125.3651171303</v>
      </c>
      <c r="F65" s="45">
        <f>利益演示1.0!F65</f>
        <v>2553400</v>
      </c>
      <c r="G65" s="45">
        <f>利益演示1.0!G65</f>
        <v>2553400</v>
      </c>
      <c r="H65" s="45">
        <f>利益演示1.0!H65</f>
        <v>0</v>
      </c>
      <c r="I65" s="45">
        <f>利益演示1.0!I65</f>
        <v>2553400</v>
      </c>
      <c r="J65" s="45">
        <f>利益演示1.0!J65</f>
        <v>2553400</v>
      </c>
      <c r="K65" s="8">
        <f>利益演示1.0!K65</f>
        <v>6.9606779661016943E-2</v>
      </c>
      <c r="L65" s="8">
        <f>利益演示1.0!L65</f>
        <v>0.14860000000000001</v>
      </c>
      <c r="M65" s="8">
        <f>利益演示1.0!M65</f>
        <v>2.9970553830019009E-2</v>
      </c>
      <c r="N65" s="45">
        <f>利益演示1.0!AE65</f>
        <v>510680</v>
      </c>
    </row>
    <row r="66" spans="1:14">
      <c r="A66" s="4">
        <f>利益演示1.0!A66</f>
        <v>62</v>
      </c>
      <c r="B66" s="4">
        <f>利益演示1.0!B66</f>
        <v>102</v>
      </c>
      <c r="C66" s="45">
        <f>利益演示1.0!C66</f>
        <v>0</v>
      </c>
      <c r="D66" s="45">
        <f>利益演示1.0!D66</f>
        <v>0</v>
      </c>
      <c r="E66" s="45">
        <f>利益演示1.0!E66</f>
        <v>2590579.1260706442</v>
      </c>
      <c r="F66" s="45">
        <f>利益演示1.0!F66</f>
        <v>2629800</v>
      </c>
      <c r="G66" s="45">
        <f>利益演示1.0!G66</f>
        <v>2629800</v>
      </c>
      <c r="H66" s="45">
        <f>利益演示1.0!H66</f>
        <v>0</v>
      </c>
      <c r="I66" s="45">
        <f>利益演示1.0!I66</f>
        <v>2629800</v>
      </c>
      <c r="J66" s="45">
        <f>利益演示1.0!J66</f>
        <v>2629800</v>
      </c>
      <c r="K66" s="8">
        <f>利益演示1.0!K66</f>
        <v>7.0993333333333325E-2</v>
      </c>
      <c r="L66" s="8">
        <f>利益演示1.0!L66</f>
        <v>0.15279999999999999</v>
      </c>
      <c r="M66" s="8">
        <f>利益演示1.0!M66</f>
        <v>2.9920889794000205E-2</v>
      </c>
      <c r="N66" s="45">
        <f>利益演示1.0!AE66</f>
        <v>525960</v>
      </c>
    </row>
    <row r="67" spans="1:14">
      <c r="A67" s="4">
        <f>利益演示1.0!A67</f>
        <v>63</v>
      </c>
      <c r="B67" s="4">
        <f>利益演示1.0!B67</f>
        <v>103</v>
      </c>
      <c r="C67" s="45">
        <f>利益演示1.0!C67</f>
        <v>0</v>
      </c>
      <c r="D67" s="45">
        <f>利益演示1.0!D67</f>
        <v>0</v>
      </c>
      <c r="E67" s="45">
        <f>利益演示1.0!E67</f>
        <v>2668296.4998527635</v>
      </c>
      <c r="F67" s="45">
        <f>利益演示1.0!F67</f>
        <v>2708600</v>
      </c>
      <c r="G67" s="45">
        <f>利益演示1.0!G67</f>
        <v>2708600</v>
      </c>
      <c r="H67" s="45">
        <f>利益演示1.0!H67</f>
        <v>0</v>
      </c>
      <c r="I67" s="45">
        <f>利益演示1.0!I67</f>
        <v>2708600</v>
      </c>
      <c r="J67" s="45">
        <f>利益演示1.0!J67</f>
        <v>2708600</v>
      </c>
      <c r="K67" s="8">
        <f>利益演示1.0!K67</f>
        <v>7.2413114754098368E-2</v>
      </c>
      <c r="L67" s="8">
        <f>利益演示1.0!L67</f>
        <v>0.15759999999999999</v>
      </c>
      <c r="M67" s="8">
        <f>利益演示1.0!M67</f>
        <v>2.996425583694573E-2</v>
      </c>
      <c r="N67" s="45">
        <f>利益演示1.0!AE67</f>
        <v>541720</v>
      </c>
    </row>
    <row r="68" spans="1:14">
      <c r="A68" s="4">
        <f>利益演示1.0!A68</f>
        <v>64</v>
      </c>
      <c r="B68" s="4">
        <f>利益演示1.0!B68</f>
        <v>104</v>
      </c>
      <c r="C68" s="45">
        <f>利益演示1.0!C68</f>
        <v>0</v>
      </c>
      <c r="D68" s="45">
        <f>利益演示1.0!D68</f>
        <v>0</v>
      </c>
      <c r="E68" s="45">
        <f>利益演示1.0!E68</f>
        <v>2748345.3948483462</v>
      </c>
      <c r="F68" s="45">
        <f>利益演示1.0!F68</f>
        <v>2789700</v>
      </c>
      <c r="G68" s="45">
        <f>利益演示1.0!G68</f>
        <v>2789700</v>
      </c>
      <c r="H68" s="45">
        <f>利益演示1.0!H68</f>
        <v>0</v>
      </c>
      <c r="I68" s="45">
        <f>利益演示1.0!I68</f>
        <v>2789700</v>
      </c>
      <c r="J68" s="45">
        <f>利益演示1.0!J68</f>
        <v>2789700</v>
      </c>
      <c r="K68" s="8">
        <f>利益演示1.0!K68</f>
        <v>7.3861290322580639E-2</v>
      </c>
      <c r="L68" s="8">
        <f>利益演示1.0!L68</f>
        <v>0.16220000000000001</v>
      </c>
      <c r="M68" s="8">
        <f>利益演示1.0!M68</f>
        <v>2.9941667281990769E-2</v>
      </c>
      <c r="N68" s="45">
        <f>利益演示1.0!AE68</f>
        <v>557940</v>
      </c>
    </row>
    <row r="69" spans="1:14">
      <c r="A69" s="4">
        <f>利益演示1.0!A69</f>
        <v>65</v>
      </c>
      <c r="B69" s="4">
        <f>利益演示1.0!B69</f>
        <v>105</v>
      </c>
      <c r="C69" s="45">
        <f>利益演示1.0!C69</f>
        <v>0</v>
      </c>
      <c r="D69" s="45">
        <f>利益演示1.0!D69</f>
        <v>0</v>
      </c>
      <c r="E69" s="45">
        <f>利益演示1.0!E69</f>
        <v>2830795.7566937967</v>
      </c>
      <c r="F69" s="45">
        <f>利益演示1.0!F69</f>
        <v>2873200</v>
      </c>
      <c r="G69" s="45">
        <f>利益演示1.0!G69</f>
        <v>2873200</v>
      </c>
      <c r="H69" s="45">
        <f>利益演示1.0!H69</f>
        <v>0</v>
      </c>
      <c r="I69" s="45">
        <f>利益演示1.0!I69</f>
        <v>2873200</v>
      </c>
      <c r="J69" s="45">
        <f>利益演示1.0!J69</f>
        <v>2873200</v>
      </c>
      <c r="K69" s="8">
        <f>利益演示1.0!K69</f>
        <v>7.533968253968254E-2</v>
      </c>
      <c r="L69" s="8">
        <f>利益演示1.0!L69</f>
        <v>0.16700000000000001</v>
      </c>
      <c r="M69" s="8">
        <f>利益演示1.0!M69</f>
        <v>2.9931533856687009E-2</v>
      </c>
      <c r="N69" s="45">
        <f>利益演示1.0!AE69</f>
        <v>574640</v>
      </c>
    </row>
    <row r="70" spans="1:14">
      <c r="A70" s="4" t="str">
        <f>利益演示1.0!A70</f>
        <v/>
      </c>
      <c r="B70" s="4" t="str">
        <f>利益演示1.0!B70</f>
        <v/>
      </c>
      <c r="C70" s="45">
        <f>利益演示1.0!C70</f>
        <v>0</v>
      </c>
      <c r="D70" s="45" t="str">
        <f>利益演示1.0!D70</f>
        <v/>
      </c>
      <c r="E70" s="45" t="str">
        <f>利益演示1.0!E70</f>
        <v/>
      </c>
      <c r="F70" s="45" t="str">
        <f>利益演示1.0!F70</f>
        <v/>
      </c>
      <c r="G70" s="45" t="str">
        <f>利益演示1.0!G70</f>
        <v/>
      </c>
      <c r="H70" s="45" t="str">
        <f>利益演示1.0!H70</f>
        <v/>
      </c>
      <c r="I70" s="45" t="str">
        <f>利益演示1.0!I70</f>
        <v/>
      </c>
      <c r="J70" s="45" t="str">
        <f>利益演示1.0!J70</f>
        <v/>
      </c>
      <c r="K70" s="8" t="str">
        <f>利益演示1.0!K70</f>
        <v/>
      </c>
      <c r="L70" s="8" t="str">
        <f>利益演示1.0!L70</f>
        <v/>
      </c>
      <c r="M70" s="8" t="str">
        <f>利益演示1.0!M70</f>
        <v/>
      </c>
      <c r="N70" s="45" t="str">
        <f>利益演示1.0!AE70</f>
        <v/>
      </c>
    </row>
    <row r="71" spans="1:14">
      <c r="A71" s="4" t="str">
        <f>利益演示1.0!A71</f>
        <v/>
      </c>
      <c r="B71" s="4" t="str">
        <f>利益演示1.0!B71</f>
        <v/>
      </c>
      <c r="C71" s="45">
        <f>利益演示1.0!C71</f>
        <v>0</v>
      </c>
      <c r="D71" s="45" t="str">
        <f>利益演示1.0!D71</f>
        <v/>
      </c>
      <c r="E71" s="45" t="str">
        <f>利益演示1.0!E71</f>
        <v/>
      </c>
      <c r="F71" s="45" t="str">
        <f>利益演示1.0!F71</f>
        <v/>
      </c>
      <c r="G71" s="45" t="str">
        <f>利益演示1.0!G71</f>
        <v/>
      </c>
      <c r="H71" s="45" t="str">
        <f>利益演示1.0!H71</f>
        <v/>
      </c>
      <c r="I71" s="45" t="str">
        <f>利益演示1.0!I71</f>
        <v/>
      </c>
      <c r="J71" s="45" t="str">
        <f>利益演示1.0!J71</f>
        <v/>
      </c>
      <c r="K71" s="8" t="str">
        <f>利益演示1.0!K71</f>
        <v/>
      </c>
      <c r="L71" s="8" t="str">
        <f>利益演示1.0!L71</f>
        <v/>
      </c>
      <c r="M71" s="8" t="str">
        <f>利益演示1.0!M71</f>
        <v/>
      </c>
      <c r="N71" s="45" t="str">
        <f>利益演示1.0!AE71</f>
        <v/>
      </c>
    </row>
    <row r="72" spans="1:14">
      <c r="A72" s="4" t="str">
        <f>利益演示1.0!A72</f>
        <v/>
      </c>
      <c r="B72" s="4" t="str">
        <f>利益演示1.0!B72</f>
        <v/>
      </c>
      <c r="C72" s="45">
        <f>利益演示1.0!C72</f>
        <v>0</v>
      </c>
      <c r="D72" s="45" t="str">
        <f>利益演示1.0!D72</f>
        <v/>
      </c>
      <c r="E72" s="45" t="str">
        <f>利益演示1.0!E72</f>
        <v/>
      </c>
      <c r="F72" s="45" t="str">
        <f>利益演示1.0!F72</f>
        <v/>
      </c>
      <c r="G72" s="45" t="str">
        <f>利益演示1.0!G72</f>
        <v/>
      </c>
      <c r="H72" s="45" t="str">
        <f>利益演示1.0!H72</f>
        <v/>
      </c>
      <c r="I72" s="45" t="str">
        <f>利益演示1.0!I72</f>
        <v/>
      </c>
      <c r="J72" s="45" t="str">
        <f>利益演示1.0!J72</f>
        <v/>
      </c>
      <c r="K72" s="8" t="str">
        <f>利益演示1.0!K72</f>
        <v/>
      </c>
      <c r="L72" s="8" t="str">
        <f>利益演示1.0!L72</f>
        <v/>
      </c>
      <c r="M72" s="8" t="str">
        <f>利益演示1.0!M72</f>
        <v/>
      </c>
      <c r="N72" s="45" t="str">
        <f>利益演示1.0!AE72</f>
        <v/>
      </c>
    </row>
    <row r="73" spans="1:14">
      <c r="A73" s="4" t="str">
        <f>利益演示1.0!A73</f>
        <v/>
      </c>
      <c r="B73" s="4" t="str">
        <f>利益演示1.0!B73</f>
        <v/>
      </c>
      <c r="C73" s="45">
        <f>利益演示1.0!C73</f>
        <v>0</v>
      </c>
      <c r="D73" s="45" t="str">
        <f>利益演示1.0!D73</f>
        <v/>
      </c>
      <c r="E73" s="45" t="str">
        <f>利益演示1.0!E73</f>
        <v/>
      </c>
      <c r="F73" s="45" t="str">
        <f>利益演示1.0!F73</f>
        <v/>
      </c>
      <c r="G73" s="45" t="str">
        <f>利益演示1.0!G73</f>
        <v/>
      </c>
      <c r="H73" s="45" t="str">
        <f>利益演示1.0!H73</f>
        <v/>
      </c>
      <c r="I73" s="45" t="str">
        <f>利益演示1.0!I73</f>
        <v/>
      </c>
      <c r="J73" s="45" t="str">
        <f>利益演示1.0!J73</f>
        <v/>
      </c>
      <c r="K73" s="8" t="str">
        <f>利益演示1.0!K73</f>
        <v/>
      </c>
      <c r="L73" s="8" t="str">
        <f>利益演示1.0!L73</f>
        <v/>
      </c>
      <c r="M73" s="8" t="str">
        <f>利益演示1.0!M73</f>
        <v/>
      </c>
      <c r="N73" s="45" t="str">
        <f>利益演示1.0!AE73</f>
        <v/>
      </c>
    </row>
    <row r="74" spans="1:14">
      <c r="A74" s="4" t="str">
        <f>利益演示1.0!A74</f>
        <v/>
      </c>
      <c r="B74" s="4" t="str">
        <f>利益演示1.0!B74</f>
        <v/>
      </c>
      <c r="C74" s="45">
        <f>利益演示1.0!C74</f>
        <v>0</v>
      </c>
      <c r="D74" s="45" t="str">
        <f>利益演示1.0!D74</f>
        <v/>
      </c>
      <c r="E74" s="45" t="str">
        <f>利益演示1.0!E74</f>
        <v/>
      </c>
      <c r="F74" s="45" t="str">
        <f>利益演示1.0!F74</f>
        <v/>
      </c>
      <c r="G74" s="45" t="str">
        <f>利益演示1.0!G74</f>
        <v/>
      </c>
      <c r="H74" s="45" t="str">
        <f>利益演示1.0!H74</f>
        <v/>
      </c>
      <c r="I74" s="45" t="str">
        <f>利益演示1.0!I74</f>
        <v/>
      </c>
      <c r="J74" s="45" t="str">
        <f>利益演示1.0!J74</f>
        <v/>
      </c>
      <c r="K74" s="8" t="str">
        <f>利益演示1.0!K74</f>
        <v/>
      </c>
      <c r="L74" s="8" t="str">
        <f>利益演示1.0!L74</f>
        <v/>
      </c>
      <c r="M74" s="8" t="str">
        <f>利益演示1.0!M74</f>
        <v/>
      </c>
      <c r="N74" s="45" t="str">
        <f>利益演示1.0!AE74</f>
        <v/>
      </c>
    </row>
    <row r="75" spans="1:14">
      <c r="A75" s="4" t="str">
        <f>利益演示1.0!A75</f>
        <v/>
      </c>
      <c r="B75" s="4" t="str">
        <f>利益演示1.0!B75</f>
        <v/>
      </c>
      <c r="C75" s="45">
        <f>利益演示1.0!C75</f>
        <v>0</v>
      </c>
      <c r="D75" s="45" t="str">
        <f>利益演示1.0!D75</f>
        <v/>
      </c>
      <c r="E75" s="45" t="str">
        <f>利益演示1.0!E75</f>
        <v/>
      </c>
      <c r="F75" s="45" t="str">
        <f>利益演示1.0!F75</f>
        <v/>
      </c>
      <c r="G75" s="45" t="str">
        <f>利益演示1.0!G75</f>
        <v/>
      </c>
      <c r="H75" s="45" t="str">
        <f>利益演示1.0!H75</f>
        <v/>
      </c>
      <c r="I75" s="45" t="str">
        <f>利益演示1.0!I75</f>
        <v/>
      </c>
      <c r="J75" s="45" t="str">
        <f>利益演示1.0!J75</f>
        <v/>
      </c>
      <c r="K75" s="8" t="str">
        <f>利益演示1.0!K75</f>
        <v/>
      </c>
      <c r="L75" s="8" t="str">
        <f>利益演示1.0!L75</f>
        <v/>
      </c>
      <c r="M75" s="8" t="str">
        <f>利益演示1.0!M75</f>
        <v/>
      </c>
      <c r="N75" s="45" t="str">
        <f>利益演示1.0!AE75</f>
        <v/>
      </c>
    </row>
    <row r="76" spans="1:14">
      <c r="A76" s="4" t="str">
        <f>利益演示1.0!A76</f>
        <v/>
      </c>
      <c r="B76" s="4" t="str">
        <f>利益演示1.0!B76</f>
        <v/>
      </c>
      <c r="C76" s="45">
        <f>利益演示1.0!C76</f>
        <v>0</v>
      </c>
      <c r="D76" s="45" t="str">
        <f>利益演示1.0!D76</f>
        <v/>
      </c>
      <c r="E76" s="45" t="str">
        <f>利益演示1.0!E76</f>
        <v/>
      </c>
      <c r="F76" s="45" t="str">
        <f>利益演示1.0!F76</f>
        <v/>
      </c>
      <c r="G76" s="45" t="str">
        <f>利益演示1.0!G76</f>
        <v/>
      </c>
      <c r="H76" s="45" t="str">
        <f>利益演示1.0!H76</f>
        <v/>
      </c>
      <c r="I76" s="45" t="str">
        <f>利益演示1.0!I76</f>
        <v/>
      </c>
      <c r="J76" s="45" t="str">
        <f>利益演示1.0!J76</f>
        <v/>
      </c>
      <c r="K76" s="8" t="str">
        <f>利益演示1.0!K76</f>
        <v/>
      </c>
      <c r="L76" s="8" t="str">
        <f>利益演示1.0!L76</f>
        <v/>
      </c>
      <c r="M76" s="8" t="str">
        <f>利益演示1.0!M76</f>
        <v/>
      </c>
      <c r="N76" s="45" t="str">
        <f>利益演示1.0!AE76</f>
        <v/>
      </c>
    </row>
    <row r="77" spans="1:14">
      <c r="A77" s="4" t="str">
        <f>利益演示1.0!A77</f>
        <v/>
      </c>
      <c r="B77" s="4" t="str">
        <f>利益演示1.0!B77</f>
        <v/>
      </c>
      <c r="C77" s="45">
        <f>利益演示1.0!C77</f>
        <v>0</v>
      </c>
      <c r="D77" s="45" t="str">
        <f>利益演示1.0!D77</f>
        <v/>
      </c>
      <c r="E77" s="45" t="str">
        <f>利益演示1.0!E77</f>
        <v/>
      </c>
      <c r="F77" s="45" t="str">
        <f>利益演示1.0!F77</f>
        <v/>
      </c>
      <c r="G77" s="45" t="str">
        <f>利益演示1.0!G77</f>
        <v/>
      </c>
      <c r="H77" s="45" t="str">
        <f>利益演示1.0!H77</f>
        <v/>
      </c>
      <c r="I77" s="45" t="str">
        <f>利益演示1.0!I77</f>
        <v/>
      </c>
      <c r="J77" s="45" t="str">
        <f>利益演示1.0!J77</f>
        <v/>
      </c>
      <c r="K77" s="8" t="str">
        <f>利益演示1.0!K77</f>
        <v/>
      </c>
      <c r="L77" s="8" t="str">
        <f>利益演示1.0!L77</f>
        <v/>
      </c>
      <c r="M77" s="8" t="str">
        <f>利益演示1.0!M77</f>
        <v/>
      </c>
      <c r="N77" s="45" t="str">
        <f>利益演示1.0!AE77</f>
        <v/>
      </c>
    </row>
    <row r="78" spans="1:14">
      <c r="A78" s="4" t="str">
        <f>利益演示1.0!A78</f>
        <v/>
      </c>
      <c r="B78" s="4" t="str">
        <f>利益演示1.0!B78</f>
        <v/>
      </c>
      <c r="C78" s="45">
        <f>利益演示1.0!C78</f>
        <v>0</v>
      </c>
      <c r="D78" s="45" t="str">
        <f>利益演示1.0!D78</f>
        <v/>
      </c>
      <c r="E78" s="45" t="str">
        <f>利益演示1.0!E78</f>
        <v/>
      </c>
      <c r="F78" s="45" t="str">
        <f>利益演示1.0!F78</f>
        <v/>
      </c>
      <c r="G78" s="45" t="str">
        <f>利益演示1.0!G78</f>
        <v/>
      </c>
      <c r="H78" s="45" t="str">
        <f>利益演示1.0!H78</f>
        <v/>
      </c>
      <c r="I78" s="45" t="str">
        <f>利益演示1.0!I78</f>
        <v/>
      </c>
      <c r="J78" s="45" t="str">
        <f>利益演示1.0!J78</f>
        <v/>
      </c>
      <c r="K78" s="8" t="str">
        <f>利益演示1.0!K78</f>
        <v/>
      </c>
      <c r="L78" s="8" t="str">
        <f>利益演示1.0!L78</f>
        <v/>
      </c>
      <c r="M78" s="8" t="str">
        <f>利益演示1.0!M78</f>
        <v/>
      </c>
      <c r="N78" s="45" t="str">
        <f>利益演示1.0!AE78</f>
        <v/>
      </c>
    </row>
    <row r="79" spans="1:14">
      <c r="A79" s="4" t="str">
        <f>利益演示1.0!A79</f>
        <v/>
      </c>
      <c r="B79" s="4" t="str">
        <f>利益演示1.0!B79</f>
        <v/>
      </c>
      <c r="C79" s="45">
        <f>利益演示1.0!C79</f>
        <v>0</v>
      </c>
      <c r="D79" s="45" t="str">
        <f>利益演示1.0!D79</f>
        <v/>
      </c>
      <c r="E79" s="45" t="str">
        <f>利益演示1.0!E79</f>
        <v/>
      </c>
      <c r="F79" s="45" t="str">
        <f>利益演示1.0!F79</f>
        <v/>
      </c>
      <c r="G79" s="45" t="str">
        <f>利益演示1.0!G79</f>
        <v/>
      </c>
      <c r="H79" s="45" t="str">
        <f>利益演示1.0!H79</f>
        <v/>
      </c>
      <c r="I79" s="45" t="str">
        <f>利益演示1.0!I79</f>
        <v/>
      </c>
      <c r="J79" s="45" t="str">
        <f>利益演示1.0!J79</f>
        <v/>
      </c>
      <c r="K79" s="8" t="str">
        <f>利益演示1.0!K79</f>
        <v/>
      </c>
      <c r="L79" s="8" t="str">
        <f>利益演示1.0!L79</f>
        <v/>
      </c>
      <c r="M79" s="8" t="str">
        <f>利益演示1.0!M79</f>
        <v/>
      </c>
      <c r="N79" s="45" t="str">
        <f>利益演示1.0!AE79</f>
        <v/>
      </c>
    </row>
    <row r="80" spans="1:14">
      <c r="A80" s="4" t="str">
        <f>利益演示1.0!A80</f>
        <v/>
      </c>
      <c r="B80" s="4" t="str">
        <f>利益演示1.0!B80</f>
        <v/>
      </c>
      <c r="C80" s="45">
        <f>利益演示1.0!C80</f>
        <v>0</v>
      </c>
      <c r="D80" s="45" t="str">
        <f>利益演示1.0!D80</f>
        <v/>
      </c>
      <c r="E80" s="45" t="str">
        <f>利益演示1.0!E80</f>
        <v/>
      </c>
      <c r="F80" s="45" t="str">
        <f>利益演示1.0!F80</f>
        <v/>
      </c>
      <c r="G80" s="45" t="str">
        <f>利益演示1.0!G80</f>
        <v/>
      </c>
      <c r="H80" s="45" t="str">
        <f>利益演示1.0!H80</f>
        <v/>
      </c>
      <c r="I80" s="45" t="str">
        <f>利益演示1.0!I80</f>
        <v/>
      </c>
      <c r="J80" s="45" t="str">
        <f>利益演示1.0!J80</f>
        <v/>
      </c>
      <c r="K80" s="8" t="str">
        <f>利益演示1.0!K80</f>
        <v/>
      </c>
      <c r="L80" s="8" t="str">
        <f>利益演示1.0!L80</f>
        <v/>
      </c>
      <c r="M80" s="8" t="str">
        <f>利益演示1.0!M80</f>
        <v/>
      </c>
      <c r="N80" s="45" t="str">
        <f>利益演示1.0!AE80</f>
        <v/>
      </c>
    </row>
    <row r="81" spans="1:14">
      <c r="A81" s="4" t="str">
        <f>利益演示1.0!A81</f>
        <v/>
      </c>
      <c r="B81" s="4" t="str">
        <f>利益演示1.0!B81</f>
        <v/>
      </c>
      <c r="C81" s="45">
        <f>利益演示1.0!C81</f>
        <v>0</v>
      </c>
      <c r="D81" s="45" t="str">
        <f>利益演示1.0!D81</f>
        <v/>
      </c>
      <c r="E81" s="45" t="str">
        <f>利益演示1.0!E81</f>
        <v/>
      </c>
      <c r="F81" s="45" t="str">
        <f>利益演示1.0!F81</f>
        <v/>
      </c>
      <c r="G81" s="45" t="str">
        <f>利益演示1.0!G81</f>
        <v/>
      </c>
      <c r="H81" s="45" t="str">
        <f>利益演示1.0!H81</f>
        <v/>
      </c>
      <c r="I81" s="45" t="str">
        <f>利益演示1.0!I81</f>
        <v/>
      </c>
      <c r="J81" s="45" t="str">
        <f>利益演示1.0!J81</f>
        <v/>
      </c>
      <c r="K81" s="8" t="str">
        <f>利益演示1.0!K81</f>
        <v/>
      </c>
      <c r="L81" s="8" t="str">
        <f>利益演示1.0!L81</f>
        <v/>
      </c>
      <c r="M81" s="8" t="str">
        <f>利益演示1.0!M81</f>
        <v/>
      </c>
      <c r="N81" s="45" t="str">
        <f>利益演示1.0!AE81</f>
        <v/>
      </c>
    </row>
    <row r="82" spans="1:14">
      <c r="A82" s="4" t="str">
        <f>利益演示1.0!A82</f>
        <v/>
      </c>
      <c r="B82" s="4" t="str">
        <f>利益演示1.0!B82</f>
        <v/>
      </c>
      <c r="C82" s="45">
        <f>利益演示1.0!C82</f>
        <v>0</v>
      </c>
      <c r="D82" s="45" t="str">
        <f>利益演示1.0!D82</f>
        <v/>
      </c>
      <c r="E82" s="45" t="str">
        <f>利益演示1.0!E82</f>
        <v/>
      </c>
      <c r="F82" s="45" t="str">
        <f>利益演示1.0!F82</f>
        <v/>
      </c>
      <c r="G82" s="45" t="str">
        <f>利益演示1.0!G82</f>
        <v/>
      </c>
      <c r="H82" s="45" t="str">
        <f>利益演示1.0!H82</f>
        <v/>
      </c>
      <c r="I82" s="45" t="str">
        <f>利益演示1.0!I82</f>
        <v/>
      </c>
      <c r="J82" s="45" t="str">
        <f>利益演示1.0!J82</f>
        <v/>
      </c>
      <c r="K82" s="8" t="str">
        <f>利益演示1.0!K82</f>
        <v/>
      </c>
      <c r="L82" s="8" t="str">
        <f>利益演示1.0!L82</f>
        <v/>
      </c>
      <c r="M82" s="8" t="str">
        <f>利益演示1.0!M82</f>
        <v/>
      </c>
      <c r="N82" s="45" t="str">
        <f>利益演示1.0!AE82</f>
        <v/>
      </c>
    </row>
    <row r="83" spans="1:14">
      <c r="A83" s="4" t="str">
        <f>利益演示1.0!A83</f>
        <v/>
      </c>
      <c r="B83" s="4" t="str">
        <f>利益演示1.0!B83</f>
        <v/>
      </c>
      <c r="C83" s="45">
        <f>利益演示1.0!C83</f>
        <v>0</v>
      </c>
      <c r="D83" s="45" t="str">
        <f>利益演示1.0!D83</f>
        <v/>
      </c>
      <c r="E83" s="45" t="str">
        <f>利益演示1.0!E83</f>
        <v/>
      </c>
      <c r="F83" s="45" t="str">
        <f>利益演示1.0!F83</f>
        <v/>
      </c>
      <c r="G83" s="45" t="str">
        <f>利益演示1.0!G83</f>
        <v/>
      </c>
      <c r="H83" s="45" t="str">
        <f>利益演示1.0!H83</f>
        <v/>
      </c>
      <c r="I83" s="45" t="str">
        <f>利益演示1.0!I83</f>
        <v/>
      </c>
      <c r="J83" s="45" t="str">
        <f>利益演示1.0!J83</f>
        <v/>
      </c>
      <c r="K83" s="8" t="str">
        <f>利益演示1.0!K83</f>
        <v/>
      </c>
      <c r="L83" s="8" t="str">
        <f>利益演示1.0!L83</f>
        <v/>
      </c>
      <c r="M83" s="8" t="str">
        <f>利益演示1.0!M83</f>
        <v/>
      </c>
      <c r="N83" s="45" t="str">
        <f>利益演示1.0!AE83</f>
        <v/>
      </c>
    </row>
    <row r="84" spans="1:14">
      <c r="A84" s="4" t="str">
        <f>利益演示1.0!A84</f>
        <v/>
      </c>
      <c r="B84" s="4" t="str">
        <f>利益演示1.0!B84</f>
        <v/>
      </c>
      <c r="C84" s="45">
        <f>利益演示1.0!C84</f>
        <v>0</v>
      </c>
      <c r="D84" s="45" t="str">
        <f>利益演示1.0!D84</f>
        <v/>
      </c>
      <c r="E84" s="45" t="str">
        <f>利益演示1.0!E84</f>
        <v/>
      </c>
      <c r="F84" s="45" t="str">
        <f>利益演示1.0!F84</f>
        <v/>
      </c>
      <c r="G84" s="45" t="str">
        <f>利益演示1.0!G84</f>
        <v/>
      </c>
      <c r="H84" s="45" t="str">
        <f>利益演示1.0!H84</f>
        <v/>
      </c>
      <c r="I84" s="45" t="str">
        <f>利益演示1.0!I84</f>
        <v/>
      </c>
      <c r="J84" s="45" t="str">
        <f>利益演示1.0!J84</f>
        <v/>
      </c>
      <c r="K84" s="8" t="str">
        <f>利益演示1.0!K84</f>
        <v/>
      </c>
      <c r="L84" s="8" t="str">
        <f>利益演示1.0!L84</f>
        <v/>
      </c>
      <c r="M84" s="8" t="str">
        <f>利益演示1.0!M84</f>
        <v/>
      </c>
      <c r="N84" s="45" t="str">
        <f>利益演示1.0!AE84</f>
        <v/>
      </c>
    </row>
    <row r="85" spans="1:14">
      <c r="A85" s="4" t="str">
        <f>利益演示1.0!A85</f>
        <v/>
      </c>
      <c r="B85" s="4" t="str">
        <f>利益演示1.0!B85</f>
        <v/>
      </c>
      <c r="C85" s="45">
        <f>利益演示1.0!C85</f>
        <v>0</v>
      </c>
      <c r="D85" s="45" t="str">
        <f>利益演示1.0!D85</f>
        <v/>
      </c>
      <c r="E85" s="45" t="str">
        <f>利益演示1.0!E85</f>
        <v/>
      </c>
      <c r="F85" s="45" t="str">
        <f>利益演示1.0!F85</f>
        <v/>
      </c>
      <c r="G85" s="45" t="str">
        <f>利益演示1.0!G85</f>
        <v/>
      </c>
      <c r="H85" s="45" t="str">
        <f>利益演示1.0!H85</f>
        <v/>
      </c>
      <c r="I85" s="45" t="str">
        <f>利益演示1.0!I85</f>
        <v/>
      </c>
      <c r="J85" s="45" t="str">
        <f>利益演示1.0!J85</f>
        <v/>
      </c>
      <c r="K85" s="8" t="str">
        <f>利益演示1.0!K85</f>
        <v/>
      </c>
      <c r="L85" s="8" t="str">
        <f>利益演示1.0!L85</f>
        <v/>
      </c>
      <c r="M85" s="8" t="str">
        <f>利益演示1.0!M85</f>
        <v/>
      </c>
      <c r="N85" s="45" t="str">
        <f>利益演示1.0!AE85</f>
        <v/>
      </c>
    </row>
    <row r="86" spans="1:14">
      <c r="A86" s="4" t="str">
        <f>利益演示1.0!A86</f>
        <v/>
      </c>
      <c r="B86" s="4" t="str">
        <f>利益演示1.0!B86</f>
        <v/>
      </c>
      <c r="C86" s="45">
        <f>利益演示1.0!C86</f>
        <v>0</v>
      </c>
      <c r="D86" s="45" t="str">
        <f>利益演示1.0!D86</f>
        <v/>
      </c>
      <c r="E86" s="45" t="str">
        <f>利益演示1.0!E86</f>
        <v/>
      </c>
      <c r="F86" s="45" t="str">
        <f>利益演示1.0!F86</f>
        <v/>
      </c>
      <c r="G86" s="45" t="str">
        <f>利益演示1.0!G86</f>
        <v/>
      </c>
      <c r="H86" s="45" t="str">
        <f>利益演示1.0!H86</f>
        <v/>
      </c>
      <c r="I86" s="45" t="str">
        <f>利益演示1.0!I86</f>
        <v/>
      </c>
      <c r="J86" s="45" t="str">
        <f>利益演示1.0!J86</f>
        <v/>
      </c>
      <c r="K86" s="8" t="str">
        <f>利益演示1.0!K86</f>
        <v/>
      </c>
      <c r="L86" s="8" t="str">
        <f>利益演示1.0!L86</f>
        <v/>
      </c>
      <c r="M86" s="8" t="str">
        <f>利益演示1.0!M86</f>
        <v/>
      </c>
      <c r="N86" s="45" t="str">
        <f>利益演示1.0!AE86</f>
        <v/>
      </c>
    </row>
    <row r="87" spans="1:14">
      <c r="A87" s="4" t="str">
        <f>利益演示1.0!A87</f>
        <v/>
      </c>
      <c r="B87" s="4" t="str">
        <f>利益演示1.0!B87</f>
        <v/>
      </c>
      <c r="C87" s="45">
        <f>利益演示1.0!C87</f>
        <v>0</v>
      </c>
      <c r="D87" s="45" t="str">
        <f>利益演示1.0!D87</f>
        <v/>
      </c>
      <c r="E87" s="45" t="str">
        <f>利益演示1.0!E87</f>
        <v/>
      </c>
      <c r="F87" s="45" t="str">
        <f>利益演示1.0!F87</f>
        <v/>
      </c>
      <c r="G87" s="45" t="str">
        <f>利益演示1.0!G87</f>
        <v/>
      </c>
      <c r="H87" s="45" t="str">
        <f>利益演示1.0!H87</f>
        <v/>
      </c>
      <c r="I87" s="45" t="str">
        <f>利益演示1.0!I87</f>
        <v/>
      </c>
      <c r="J87" s="45" t="str">
        <f>利益演示1.0!J87</f>
        <v/>
      </c>
      <c r="K87" s="8" t="str">
        <f>利益演示1.0!K87</f>
        <v/>
      </c>
      <c r="L87" s="8" t="str">
        <f>利益演示1.0!L87</f>
        <v/>
      </c>
      <c r="M87" s="8" t="str">
        <f>利益演示1.0!M87</f>
        <v/>
      </c>
      <c r="N87" s="45" t="str">
        <f>利益演示1.0!AE87</f>
        <v/>
      </c>
    </row>
    <row r="88" spans="1:14">
      <c r="A88" s="4" t="str">
        <f>利益演示1.0!A88</f>
        <v/>
      </c>
      <c r="B88" s="4" t="str">
        <f>利益演示1.0!B88</f>
        <v/>
      </c>
      <c r="C88" s="45">
        <f>利益演示1.0!C88</f>
        <v>0</v>
      </c>
      <c r="D88" s="45" t="str">
        <f>利益演示1.0!D88</f>
        <v/>
      </c>
      <c r="E88" s="45" t="str">
        <f>利益演示1.0!E88</f>
        <v/>
      </c>
      <c r="F88" s="45" t="str">
        <f>利益演示1.0!F88</f>
        <v/>
      </c>
      <c r="G88" s="45" t="str">
        <f>利益演示1.0!G88</f>
        <v/>
      </c>
      <c r="H88" s="45" t="str">
        <f>利益演示1.0!H88</f>
        <v/>
      </c>
      <c r="I88" s="45" t="str">
        <f>利益演示1.0!I88</f>
        <v/>
      </c>
      <c r="J88" s="45" t="str">
        <f>利益演示1.0!J88</f>
        <v/>
      </c>
      <c r="K88" s="8" t="str">
        <f>利益演示1.0!K88</f>
        <v/>
      </c>
      <c r="L88" s="8" t="str">
        <f>利益演示1.0!L88</f>
        <v/>
      </c>
      <c r="M88" s="8" t="str">
        <f>利益演示1.0!M88</f>
        <v/>
      </c>
      <c r="N88" s="45" t="str">
        <f>利益演示1.0!AE88</f>
        <v/>
      </c>
    </row>
    <row r="89" spans="1:14">
      <c r="A89" s="4" t="str">
        <f>利益演示1.0!A89</f>
        <v/>
      </c>
      <c r="B89" s="4" t="str">
        <f>利益演示1.0!B89</f>
        <v/>
      </c>
      <c r="C89" s="45">
        <f>利益演示1.0!C89</f>
        <v>0</v>
      </c>
      <c r="D89" s="45" t="str">
        <f>利益演示1.0!D89</f>
        <v/>
      </c>
      <c r="E89" s="45" t="str">
        <f>利益演示1.0!E89</f>
        <v/>
      </c>
      <c r="F89" s="45" t="str">
        <f>利益演示1.0!F89</f>
        <v/>
      </c>
      <c r="G89" s="45" t="str">
        <f>利益演示1.0!G89</f>
        <v/>
      </c>
      <c r="H89" s="45" t="str">
        <f>利益演示1.0!H89</f>
        <v/>
      </c>
      <c r="I89" s="45" t="str">
        <f>利益演示1.0!I89</f>
        <v/>
      </c>
      <c r="J89" s="45" t="str">
        <f>利益演示1.0!J89</f>
        <v/>
      </c>
      <c r="K89" s="8" t="str">
        <f>利益演示1.0!K89</f>
        <v/>
      </c>
      <c r="L89" s="8" t="str">
        <f>利益演示1.0!L89</f>
        <v/>
      </c>
      <c r="M89" s="8" t="str">
        <f>利益演示1.0!M89</f>
        <v/>
      </c>
      <c r="N89" s="45" t="str">
        <f>利益演示1.0!AE89</f>
        <v/>
      </c>
    </row>
    <row r="90" spans="1:14">
      <c r="A90" s="4" t="str">
        <f>利益演示1.0!A90</f>
        <v/>
      </c>
      <c r="B90" s="4" t="str">
        <f>利益演示1.0!B90</f>
        <v/>
      </c>
      <c r="C90" s="45">
        <f>利益演示1.0!C90</f>
        <v>0</v>
      </c>
      <c r="D90" s="45" t="str">
        <f>利益演示1.0!D90</f>
        <v/>
      </c>
      <c r="E90" s="45" t="str">
        <f>利益演示1.0!E90</f>
        <v/>
      </c>
      <c r="F90" s="45" t="str">
        <f>利益演示1.0!F90</f>
        <v/>
      </c>
      <c r="G90" s="45" t="str">
        <f>利益演示1.0!G90</f>
        <v/>
      </c>
      <c r="H90" s="45" t="str">
        <f>利益演示1.0!H90</f>
        <v/>
      </c>
      <c r="I90" s="45" t="str">
        <f>利益演示1.0!I90</f>
        <v/>
      </c>
      <c r="J90" s="45" t="str">
        <f>利益演示1.0!J90</f>
        <v/>
      </c>
      <c r="K90" s="8" t="str">
        <f>利益演示1.0!K90</f>
        <v/>
      </c>
      <c r="L90" s="8" t="str">
        <f>利益演示1.0!L90</f>
        <v/>
      </c>
      <c r="M90" s="8" t="str">
        <f>利益演示1.0!M90</f>
        <v/>
      </c>
      <c r="N90" s="45" t="str">
        <f>利益演示1.0!AE90</f>
        <v/>
      </c>
    </row>
    <row r="91" spans="1:14">
      <c r="A91" s="4" t="str">
        <f>利益演示1.0!A91</f>
        <v/>
      </c>
      <c r="B91" s="4" t="str">
        <f>利益演示1.0!B91</f>
        <v/>
      </c>
      <c r="C91" s="45">
        <f>利益演示1.0!C91</f>
        <v>0</v>
      </c>
      <c r="D91" s="45" t="str">
        <f>利益演示1.0!D91</f>
        <v/>
      </c>
      <c r="E91" s="45" t="str">
        <f>利益演示1.0!E91</f>
        <v/>
      </c>
      <c r="F91" s="45" t="str">
        <f>利益演示1.0!F91</f>
        <v/>
      </c>
      <c r="G91" s="45" t="str">
        <f>利益演示1.0!G91</f>
        <v/>
      </c>
      <c r="H91" s="45" t="str">
        <f>利益演示1.0!H91</f>
        <v/>
      </c>
      <c r="I91" s="45" t="str">
        <f>利益演示1.0!I91</f>
        <v/>
      </c>
      <c r="J91" s="45" t="str">
        <f>利益演示1.0!J91</f>
        <v/>
      </c>
      <c r="K91" s="8" t="str">
        <f>利益演示1.0!K91</f>
        <v/>
      </c>
      <c r="L91" s="8" t="str">
        <f>利益演示1.0!L91</f>
        <v/>
      </c>
      <c r="M91" s="8" t="str">
        <f>利益演示1.0!M91</f>
        <v/>
      </c>
      <c r="N91" s="45" t="str">
        <f>利益演示1.0!AE91</f>
        <v/>
      </c>
    </row>
    <row r="92" spans="1:14">
      <c r="A92" s="4" t="str">
        <f>利益演示1.0!A92</f>
        <v/>
      </c>
      <c r="B92" s="4" t="str">
        <f>利益演示1.0!B92</f>
        <v/>
      </c>
      <c r="C92" s="45">
        <f>利益演示1.0!C92</f>
        <v>0</v>
      </c>
      <c r="D92" s="45" t="str">
        <f>利益演示1.0!D92</f>
        <v/>
      </c>
      <c r="E92" s="45" t="str">
        <f>利益演示1.0!E92</f>
        <v/>
      </c>
      <c r="F92" s="45" t="str">
        <f>利益演示1.0!F92</f>
        <v/>
      </c>
      <c r="G92" s="45" t="str">
        <f>利益演示1.0!G92</f>
        <v/>
      </c>
      <c r="H92" s="45" t="str">
        <f>利益演示1.0!H92</f>
        <v/>
      </c>
      <c r="I92" s="45" t="str">
        <f>利益演示1.0!I92</f>
        <v/>
      </c>
      <c r="J92" s="45" t="str">
        <f>利益演示1.0!J92</f>
        <v/>
      </c>
      <c r="K92" s="8" t="str">
        <f>利益演示1.0!K92</f>
        <v/>
      </c>
      <c r="L92" s="8" t="str">
        <f>利益演示1.0!L92</f>
        <v/>
      </c>
      <c r="M92" s="8" t="str">
        <f>利益演示1.0!M92</f>
        <v/>
      </c>
      <c r="N92" s="45" t="str">
        <f>利益演示1.0!AE92</f>
        <v/>
      </c>
    </row>
    <row r="93" spans="1:14">
      <c r="A93" s="4" t="str">
        <f>利益演示1.0!A93</f>
        <v/>
      </c>
      <c r="B93" s="4" t="str">
        <f>利益演示1.0!B93</f>
        <v/>
      </c>
      <c r="C93" s="45">
        <f>利益演示1.0!C93</f>
        <v>0</v>
      </c>
      <c r="D93" s="45" t="str">
        <f>利益演示1.0!D93</f>
        <v/>
      </c>
      <c r="E93" s="45" t="str">
        <f>利益演示1.0!E93</f>
        <v/>
      </c>
      <c r="F93" s="45" t="str">
        <f>利益演示1.0!F93</f>
        <v/>
      </c>
      <c r="G93" s="45" t="str">
        <f>利益演示1.0!G93</f>
        <v/>
      </c>
      <c r="H93" s="45" t="str">
        <f>利益演示1.0!H93</f>
        <v/>
      </c>
      <c r="I93" s="45" t="str">
        <f>利益演示1.0!I93</f>
        <v/>
      </c>
      <c r="J93" s="45" t="str">
        <f>利益演示1.0!J93</f>
        <v/>
      </c>
      <c r="K93" s="8" t="str">
        <f>利益演示1.0!K93</f>
        <v/>
      </c>
      <c r="L93" s="8" t="str">
        <f>利益演示1.0!L93</f>
        <v/>
      </c>
      <c r="M93" s="8" t="str">
        <f>利益演示1.0!M93</f>
        <v/>
      </c>
      <c r="N93" s="45" t="str">
        <f>利益演示1.0!AE93</f>
        <v/>
      </c>
    </row>
    <row r="94" spans="1:14">
      <c r="A94" s="4" t="str">
        <f>利益演示1.0!A94</f>
        <v/>
      </c>
      <c r="B94" s="4" t="str">
        <f>利益演示1.0!B94</f>
        <v/>
      </c>
      <c r="C94" s="45">
        <f>利益演示1.0!C94</f>
        <v>0</v>
      </c>
      <c r="D94" s="45" t="str">
        <f>利益演示1.0!D94</f>
        <v/>
      </c>
      <c r="E94" s="45" t="str">
        <f>利益演示1.0!E94</f>
        <v/>
      </c>
      <c r="F94" s="45" t="str">
        <f>利益演示1.0!F94</f>
        <v/>
      </c>
      <c r="G94" s="45" t="str">
        <f>利益演示1.0!G94</f>
        <v/>
      </c>
      <c r="H94" s="45" t="str">
        <f>利益演示1.0!H94</f>
        <v/>
      </c>
      <c r="I94" s="45" t="str">
        <f>利益演示1.0!I94</f>
        <v/>
      </c>
      <c r="J94" s="45" t="str">
        <f>利益演示1.0!J94</f>
        <v/>
      </c>
      <c r="K94" s="8" t="str">
        <f>利益演示1.0!K94</f>
        <v/>
      </c>
      <c r="L94" s="8" t="str">
        <f>利益演示1.0!L94</f>
        <v/>
      </c>
      <c r="M94" s="8" t="str">
        <f>利益演示1.0!M94</f>
        <v/>
      </c>
      <c r="N94" s="45" t="str">
        <f>利益演示1.0!AE94</f>
        <v/>
      </c>
    </row>
    <row r="95" spans="1:14">
      <c r="A95" s="4" t="str">
        <f>利益演示1.0!A95</f>
        <v/>
      </c>
      <c r="B95" s="4" t="str">
        <f>利益演示1.0!B95</f>
        <v/>
      </c>
      <c r="C95" s="45">
        <f>利益演示1.0!C95</f>
        <v>0</v>
      </c>
      <c r="D95" s="45" t="str">
        <f>利益演示1.0!D95</f>
        <v/>
      </c>
      <c r="E95" s="45" t="str">
        <f>利益演示1.0!E95</f>
        <v/>
      </c>
      <c r="F95" s="45" t="str">
        <f>利益演示1.0!F95</f>
        <v/>
      </c>
      <c r="G95" s="45" t="str">
        <f>利益演示1.0!G95</f>
        <v/>
      </c>
      <c r="H95" s="45" t="str">
        <f>利益演示1.0!H95</f>
        <v/>
      </c>
      <c r="I95" s="45" t="str">
        <f>利益演示1.0!I95</f>
        <v/>
      </c>
      <c r="J95" s="45" t="str">
        <f>利益演示1.0!J95</f>
        <v/>
      </c>
      <c r="K95" s="8" t="str">
        <f>利益演示1.0!K95</f>
        <v/>
      </c>
      <c r="L95" s="8" t="str">
        <f>利益演示1.0!L95</f>
        <v/>
      </c>
      <c r="M95" s="8" t="str">
        <f>利益演示1.0!M95</f>
        <v/>
      </c>
      <c r="N95" s="45" t="str">
        <f>利益演示1.0!AE95</f>
        <v/>
      </c>
    </row>
    <row r="96" spans="1:14">
      <c r="A96" s="4" t="str">
        <f>利益演示1.0!A96</f>
        <v/>
      </c>
      <c r="B96" s="4" t="str">
        <f>利益演示1.0!B96</f>
        <v/>
      </c>
      <c r="C96" s="45">
        <f>利益演示1.0!C96</f>
        <v>0</v>
      </c>
      <c r="D96" s="45" t="str">
        <f>利益演示1.0!D96</f>
        <v/>
      </c>
      <c r="E96" s="45" t="str">
        <f>利益演示1.0!E96</f>
        <v/>
      </c>
      <c r="F96" s="45" t="str">
        <f>利益演示1.0!F96</f>
        <v/>
      </c>
      <c r="G96" s="45" t="str">
        <f>利益演示1.0!G96</f>
        <v/>
      </c>
      <c r="H96" s="45" t="str">
        <f>利益演示1.0!H96</f>
        <v/>
      </c>
      <c r="I96" s="45" t="str">
        <f>利益演示1.0!I96</f>
        <v/>
      </c>
      <c r="J96" s="45" t="str">
        <f>利益演示1.0!J96</f>
        <v/>
      </c>
      <c r="K96" s="8" t="str">
        <f>利益演示1.0!K96</f>
        <v/>
      </c>
      <c r="L96" s="8" t="str">
        <f>利益演示1.0!L96</f>
        <v/>
      </c>
      <c r="M96" s="8" t="str">
        <f>利益演示1.0!M96</f>
        <v/>
      </c>
      <c r="N96" s="45" t="str">
        <f>利益演示1.0!AE96</f>
        <v/>
      </c>
    </row>
    <row r="97" spans="1:14">
      <c r="A97" s="4" t="str">
        <f>利益演示1.0!A97</f>
        <v/>
      </c>
      <c r="B97" s="4" t="str">
        <f>利益演示1.0!B97</f>
        <v/>
      </c>
      <c r="C97" s="45">
        <f>利益演示1.0!C97</f>
        <v>0</v>
      </c>
      <c r="D97" s="45" t="str">
        <f>利益演示1.0!D97</f>
        <v/>
      </c>
      <c r="E97" s="45" t="str">
        <f>利益演示1.0!E97</f>
        <v/>
      </c>
      <c r="F97" s="45" t="str">
        <f>利益演示1.0!F97</f>
        <v/>
      </c>
      <c r="G97" s="45" t="str">
        <f>利益演示1.0!G97</f>
        <v/>
      </c>
      <c r="H97" s="45" t="str">
        <f>利益演示1.0!H97</f>
        <v/>
      </c>
      <c r="I97" s="45" t="str">
        <f>利益演示1.0!I97</f>
        <v/>
      </c>
      <c r="J97" s="45" t="str">
        <f>利益演示1.0!J97</f>
        <v/>
      </c>
      <c r="K97" s="8" t="str">
        <f>利益演示1.0!K97</f>
        <v/>
      </c>
      <c r="L97" s="8" t="str">
        <f>利益演示1.0!L97</f>
        <v/>
      </c>
      <c r="M97" s="8" t="str">
        <f>利益演示1.0!M97</f>
        <v/>
      </c>
      <c r="N97" s="45" t="str">
        <f>利益演示1.0!AE97</f>
        <v/>
      </c>
    </row>
    <row r="98" spans="1:14">
      <c r="A98" s="4" t="str">
        <f>利益演示1.0!A98</f>
        <v/>
      </c>
      <c r="B98" s="4" t="str">
        <f>利益演示1.0!B98</f>
        <v/>
      </c>
      <c r="C98" s="45">
        <f>利益演示1.0!C98</f>
        <v>0</v>
      </c>
      <c r="D98" s="45" t="str">
        <f>利益演示1.0!D98</f>
        <v/>
      </c>
      <c r="E98" s="45" t="str">
        <f>利益演示1.0!E98</f>
        <v/>
      </c>
      <c r="F98" s="45" t="str">
        <f>利益演示1.0!F98</f>
        <v/>
      </c>
      <c r="G98" s="45" t="str">
        <f>利益演示1.0!G98</f>
        <v/>
      </c>
      <c r="H98" s="45" t="str">
        <f>利益演示1.0!H98</f>
        <v/>
      </c>
      <c r="I98" s="45" t="str">
        <f>利益演示1.0!I98</f>
        <v/>
      </c>
      <c r="J98" s="45" t="str">
        <f>利益演示1.0!J98</f>
        <v/>
      </c>
      <c r="K98" s="8" t="str">
        <f>利益演示1.0!K98</f>
        <v/>
      </c>
      <c r="L98" s="8" t="str">
        <f>利益演示1.0!L98</f>
        <v/>
      </c>
      <c r="M98" s="8" t="str">
        <f>利益演示1.0!M98</f>
        <v/>
      </c>
      <c r="N98" s="45" t="str">
        <f>利益演示1.0!AE98</f>
        <v/>
      </c>
    </row>
    <row r="99" spans="1:14">
      <c r="A99" s="4" t="str">
        <f>利益演示1.0!A99</f>
        <v/>
      </c>
      <c r="B99" s="4" t="str">
        <f>利益演示1.0!B99</f>
        <v/>
      </c>
      <c r="C99" s="45">
        <f>利益演示1.0!C99</f>
        <v>0</v>
      </c>
      <c r="D99" s="45" t="str">
        <f>利益演示1.0!D99</f>
        <v/>
      </c>
      <c r="E99" s="45" t="str">
        <f>利益演示1.0!E99</f>
        <v/>
      </c>
      <c r="F99" s="45" t="str">
        <f>利益演示1.0!F99</f>
        <v/>
      </c>
      <c r="G99" s="45" t="str">
        <f>利益演示1.0!G99</f>
        <v/>
      </c>
      <c r="H99" s="45" t="str">
        <f>利益演示1.0!H99</f>
        <v/>
      </c>
      <c r="I99" s="45" t="str">
        <f>利益演示1.0!I99</f>
        <v/>
      </c>
      <c r="J99" s="45" t="str">
        <f>利益演示1.0!J99</f>
        <v/>
      </c>
      <c r="K99" s="8" t="str">
        <f>利益演示1.0!K99</f>
        <v/>
      </c>
      <c r="L99" s="8" t="str">
        <f>利益演示1.0!L99</f>
        <v/>
      </c>
      <c r="M99" s="8" t="str">
        <f>利益演示1.0!M99</f>
        <v/>
      </c>
      <c r="N99" s="45" t="str">
        <f>利益演示1.0!AE99</f>
        <v/>
      </c>
    </row>
    <row r="100" spans="1:14">
      <c r="A100" s="4" t="str">
        <f>利益演示1.0!A100</f>
        <v/>
      </c>
      <c r="B100" s="4" t="str">
        <f>利益演示1.0!B100</f>
        <v/>
      </c>
      <c r="C100" s="45">
        <f>利益演示1.0!C100</f>
        <v>0</v>
      </c>
      <c r="D100" s="45" t="str">
        <f>利益演示1.0!D100</f>
        <v/>
      </c>
      <c r="E100" s="45" t="str">
        <f>利益演示1.0!E100</f>
        <v/>
      </c>
      <c r="F100" s="45" t="str">
        <f>利益演示1.0!F100</f>
        <v/>
      </c>
      <c r="G100" s="45" t="str">
        <f>利益演示1.0!G100</f>
        <v/>
      </c>
      <c r="H100" s="45" t="str">
        <f>利益演示1.0!H100</f>
        <v/>
      </c>
      <c r="I100" s="45" t="str">
        <f>利益演示1.0!I100</f>
        <v/>
      </c>
      <c r="J100" s="45" t="str">
        <f>利益演示1.0!J100</f>
        <v/>
      </c>
      <c r="K100" s="8" t="str">
        <f>利益演示1.0!K100</f>
        <v/>
      </c>
      <c r="L100" s="8" t="str">
        <f>利益演示1.0!L100</f>
        <v/>
      </c>
      <c r="M100" s="8" t="str">
        <f>利益演示1.0!M100</f>
        <v/>
      </c>
      <c r="N100" s="45" t="str">
        <f>利益演示1.0!AE100</f>
        <v/>
      </c>
    </row>
    <row r="101" spans="1:14">
      <c r="A101" s="4" t="str">
        <f>利益演示1.0!A101</f>
        <v/>
      </c>
      <c r="B101" s="4" t="str">
        <f>利益演示1.0!B101</f>
        <v/>
      </c>
      <c r="C101" s="45">
        <f>利益演示1.0!C101</f>
        <v>0</v>
      </c>
      <c r="D101" s="45" t="str">
        <f>利益演示1.0!D101</f>
        <v/>
      </c>
      <c r="E101" s="45" t="str">
        <f>利益演示1.0!E101</f>
        <v/>
      </c>
      <c r="F101" s="45" t="str">
        <f>利益演示1.0!F101</f>
        <v/>
      </c>
      <c r="G101" s="45" t="str">
        <f>利益演示1.0!G101</f>
        <v/>
      </c>
      <c r="H101" s="45" t="str">
        <f>利益演示1.0!H101</f>
        <v/>
      </c>
      <c r="I101" s="45" t="str">
        <f>利益演示1.0!I101</f>
        <v/>
      </c>
      <c r="J101" s="45" t="str">
        <f>利益演示1.0!J101</f>
        <v/>
      </c>
      <c r="K101" s="8" t="str">
        <f>利益演示1.0!K101</f>
        <v/>
      </c>
      <c r="L101" s="8" t="str">
        <f>利益演示1.0!L101</f>
        <v/>
      </c>
      <c r="M101" s="8" t="str">
        <f>利益演示1.0!M101</f>
        <v/>
      </c>
      <c r="N101" s="45" t="str">
        <f>利益演示1.0!AE101</f>
        <v/>
      </c>
    </row>
    <row r="102" spans="1:14">
      <c r="A102" s="4" t="str">
        <f>利益演示1.0!A102</f>
        <v/>
      </c>
      <c r="B102" s="4" t="str">
        <f>利益演示1.0!B102</f>
        <v/>
      </c>
      <c r="C102" s="45">
        <f>利益演示1.0!C102</f>
        <v>0</v>
      </c>
      <c r="D102" s="45" t="str">
        <f>利益演示1.0!D102</f>
        <v/>
      </c>
      <c r="E102" s="45" t="str">
        <f>利益演示1.0!E102</f>
        <v/>
      </c>
      <c r="F102" s="45" t="str">
        <f>利益演示1.0!F102</f>
        <v/>
      </c>
      <c r="G102" s="45" t="str">
        <f>利益演示1.0!G102</f>
        <v/>
      </c>
      <c r="H102" s="45" t="str">
        <f>利益演示1.0!H102</f>
        <v/>
      </c>
      <c r="I102" s="45" t="str">
        <f>利益演示1.0!I102</f>
        <v/>
      </c>
      <c r="J102" s="45" t="str">
        <f>利益演示1.0!J102</f>
        <v/>
      </c>
      <c r="K102" s="8" t="str">
        <f>利益演示1.0!K102</f>
        <v/>
      </c>
      <c r="L102" s="8" t="str">
        <f>利益演示1.0!L102</f>
        <v/>
      </c>
      <c r="M102" s="8" t="str">
        <f>利益演示1.0!M102</f>
        <v/>
      </c>
      <c r="N102" s="45" t="str">
        <f>利益演示1.0!AE102</f>
        <v/>
      </c>
    </row>
    <row r="103" spans="1:14">
      <c r="A103" s="4" t="str">
        <f>利益演示1.0!A103</f>
        <v/>
      </c>
      <c r="B103" s="4" t="str">
        <f>利益演示1.0!B103</f>
        <v/>
      </c>
      <c r="C103" s="45">
        <f>利益演示1.0!C103</f>
        <v>0</v>
      </c>
      <c r="D103" s="45" t="str">
        <f>利益演示1.0!D103</f>
        <v/>
      </c>
      <c r="E103" s="45" t="str">
        <f>利益演示1.0!E103</f>
        <v/>
      </c>
      <c r="F103" s="45" t="str">
        <f>利益演示1.0!F103</f>
        <v/>
      </c>
      <c r="G103" s="45" t="str">
        <f>利益演示1.0!G103</f>
        <v/>
      </c>
      <c r="H103" s="45" t="str">
        <f>利益演示1.0!H103</f>
        <v/>
      </c>
      <c r="I103" s="45" t="str">
        <f>利益演示1.0!I103</f>
        <v/>
      </c>
      <c r="J103" s="45" t="str">
        <f>利益演示1.0!J103</f>
        <v/>
      </c>
      <c r="K103" s="8" t="str">
        <f>利益演示1.0!K103</f>
        <v/>
      </c>
      <c r="L103" s="8" t="str">
        <f>利益演示1.0!L103</f>
        <v/>
      </c>
      <c r="M103" s="8" t="str">
        <f>利益演示1.0!M103</f>
        <v/>
      </c>
      <c r="N103" s="45" t="str">
        <f>利益演示1.0!AE103</f>
        <v/>
      </c>
    </row>
    <row r="104" spans="1:14">
      <c r="A104" s="4" t="str">
        <f>利益演示1.0!A104</f>
        <v/>
      </c>
      <c r="B104" s="4" t="str">
        <f>利益演示1.0!B104</f>
        <v/>
      </c>
      <c r="C104" s="45">
        <f>利益演示1.0!C104</f>
        <v>0</v>
      </c>
      <c r="D104" s="45" t="str">
        <f>利益演示1.0!D104</f>
        <v/>
      </c>
      <c r="E104" s="45" t="str">
        <f>利益演示1.0!E104</f>
        <v/>
      </c>
      <c r="F104" s="45" t="str">
        <f>利益演示1.0!F104</f>
        <v/>
      </c>
      <c r="G104" s="45" t="str">
        <f>利益演示1.0!G104</f>
        <v/>
      </c>
      <c r="H104" s="45" t="str">
        <f>利益演示1.0!H104</f>
        <v/>
      </c>
      <c r="I104" s="45" t="str">
        <f>利益演示1.0!I104</f>
        <v/>
      </c>
      <c r="J104" s="45" t="str">
        <f>利益演示1.0!J104</f>
        <v/>
      </c>
      <c r="K104" s="8" t="str">
        <f>利益演示1.0!K104</f>
        <v/>
      </c>
      <c r="L104" s="8" t="str">
        <f>利益演示1.0!L104</f>
        <v/>
      </c>
      <c r="M104" s="8" t="str">
        <f>利益演示1.0!M104</f>
        <v/>
      </c>
      <c r="N104" s="45" t="str">
        <f>利益演示1.0!AE104</f>
        <v/>
      </c>
    </row>
    <row r="105" spans="1:14">
      <c r="A105" s="4" t="str">
        <f>利益演示1.0!A105</f>
        <v/>
      </c>
      <c r="B105" s="4" t="str">
        <f>利益演示1.0!B105</f>
        <v/>
      </c>
      <c r="C105" s="45">
        <f>利益演示1.0!C105</f>
        <v>0</v>
      </c>
      <c r="D105" s="45" t="str">
        <f>利益演示1.0!D105</f>
        <v/>
      </c>
      <c r="E105" s="45" t="str">
        <f>利益演示1.0!E105</f>
        <v/>
      </c>
      <c r="F105" s="45" t="str">
        <f>利益演示1.0!F105</f>
        <v/>
      </c>
      <c r="G105" s="45" t="str">
        <f>利益演示1.0!G105</f>
        <v/>
      </c>
      <c r="H105" s="45" t="str">
        <f>利益演示1.0!H105</f>
        <v/>
      </c>
      <c r="I105" s="45" t="str">
        <f>利益演示1.0!I105</f>
        <v/>
      </c>
      <c r="J105" s="45" t="str">
        <f>利益演示1.0!J105</f>
        <v/>
      </c>
      <c r="K105" s="8" t="str">
        <f>利益演示1.0!K105</f>
        <v/>
      </c>
      <c r="L105" s="8" t="str">
        <f>利益演示1.0!L105</f>
        <v/>
      </c>
      <c r="M105" s="8" t="str">
        <f>利益演示1.0!M105</f>
        <v/>
      </c>
      <c r="N105" s="45" t="str">
        <f>利益演示1.0!AE105</f>
        <v/>
      </c>
    </row>
    <row r="106" spans="1:14">
      <c r="A106" s="4" t="str">
        <f>利益演示1.0!A106</f>
        <v/>
      </c>
      <c r="B106" s="4" t="str">
        <f>利益演示1.0!B106</f>
        <v/>
      </c>
      <c r="C106" s="45">
        <f>利益演示1.0!C106</f>
        <v>0</v>
      </c>
      <c r="D106" s="45" t="str">
        <f>利益演示1.0!D106</f>
        <v/>
      </c>
      <c r="E106" s="45" t="str">
        <f>利益演示1.0!E106</f>
        <v/>
      </c>
      <c r="F106" s="45" t="str">
        <f>利益演示1.0!F106</f>
        <v/>
      </c>
      <c r="G106" s="45" t="str">
        <f>利益演示1.0!G106</f>
        <v/>
      </c>
      <c r="H106" s="45" t="str">
        <f>利益演示1.0!H106</f>
        <v/>
      </c>
      <c r="I106" s="45" t="str">
        <f>利益演示1.0!I106</f>
        <v/>
      </c>
      <c r="J106" s="45" t="str">
        <f>利益演示1.0!J106</f>
        <v/>
      </c>
      <c r="K106" s="8" t="str">
        <f>利益演示1.0!K106</f>
        <v/>
      </c>
      <c r="L106" s="8" t="str">
        <f>利益演示1.0!L106</f>
        <v/>
      </c>
      <c r="M106" s="8" t="str">
        <f>利益演示1.0!M106</f>
        <v/>
      </c>
      <c r="N106" s="45" t="str">
        <f>利益演示1.0!AE106</f>
        <v/>
      </c>
    </row>
    <row r="107" spans="1:14">
      <c r="A107" s="4" t="str">
        <f>利益演示1.0!A107</f>
        <v/>
      </c>
      <c r="B107" s="4" t="str">
        <f>利益演示1.0!B107</f>
        <v/>
      </c>
      <c r="C107" s="45">
        <f>利益演示1.0!C107</f>
        <v>0</v>
      </c>
      <c r="D107" s="45" t="str">
        <f>利益演示1.0!D107</f>
        <v/>
      </c>
      <c r="E107" s="45" t="str">
        <f>利益演示1.0!E107</f>
        <v/>
      </c>
      <c r="F107" s="45" t="str">
        <f>利益演示1.0!F107</f>
        <v/>
      </c>
      <c r="G107" s="45" t="str">
        <f>利益演示1.0!G107</f>
        <v/>
      </c>
      <c r="H107" s="45" t="str">
        <f>利益演示1.0!H107</f>
        <v/>
      </c>
      <c r="I107" s="45" t="str">
        <f>利益演示1.0!I107</f>
        <v/>
      </c>
      <c r="J107" s="45" t="str">
        <f>利益演示1.0!J107</f>
        <v/>
      </c>
      <c r="K107" s="8" t="str">
        <f>利益演示1.0!K107</f>
        <v/>
      </c>
      <c r="L107" s="8" t="str">
        <f>利益演示1.0!L107</f>
        <v/>
      </c>
      <c r="M107" s="8" t="str">
        <f>利益演示1.0!M107</f>
        <v/>
      </c>
      <c r="N107" s="45" t="str">
        <f>利益演示1.0!AE107</f>
        <v/>
      </c>
    </row>
    <row r="108" spans="1:14">
      <c r="A108" s="4" t="str">
        <f>利益演示1.0!A108</f>
        <v/>
      </c>
      <c r="B108" s="4" t="str">
        <f>利益演示1.0!B108</f>
        <v/>
      </c>
      <c r="C108" s="45">
        <f>利益演示1.0!C108</f>
        <v>0</v>
      </c>
      <c r="D108" s="45" t="str">
        <f>利益演示1.0!D108</f>
        <v/>
      </c>
      <c r="E108" s="45" t="str">
        <f>利益演示1.0!E108</f>
        <v/>
      </c>
      <c r="F108" s="45" t="str">
        <f>利益演示1.0!F108</f>
        <v/>
      </c>
      <c r="G108" s="45" t="str">
        <f>利益演示1.0!G108</f>
        <v/>
      </c>
      <c r="H108" s="45" t="str">
        <f>利益演示1.0!H108</f>
        <v/>
      </c>
      <c r="I108" s="45" t="str">
        <f>利益演示1.0!I108</f>
        <v/>
      </c>
      <c r="J108" s="45" t="str">
        <f>利益演示1.0!J108</f>
        <v/>
      </c>
      <c r="K108" s="8" t="str">
        <f>利益演示1.0!K108</f>
        <v/>
      </c>
      <c r="L108" s="8" t="str">
        <f>利益演示1.0!L108</f>
        <v/>
      </c>
      <c r="M108" s="8" t="str">
        <f>利益演示1.0!M108</f>
        <v/>
      </c>
      <c r="N108" s="45" t="str">
        <f>利益演示1.0!AE108</f>
        <v/>
      </c>
    </row>
    <row r="109" spans="1:14">
      <c r="A109" s="4" t="str">
        <f>利益演示1.0!A109</f>
        <v/>
      </c>
      <c r="B109" s="4" t="str">
        <f>利益演示1.0!B109</f>
        <v/>
      </c>
      <c r="C109" s="45">
        <f>利益演示1.0!C109</f>
        <v>0</v>
      </c>
      <c r="D109" s="45" t="str">
        <f>利益演示1.0!D109</f>
        <v/>
      </c>
      <c r="E109" s="45" t="str">
        <f>利益演示1.0!E109</f>
        <v/>
      </c>
      <c r="F109" s="45" t="str">
        <f>利益演示1.0!F109</f>
        <v/>
      </c>
      <c r="G109" s="45" t="str">
        <f>利益演示1.0!G109</f>
        <v/>
      </c>
      <c r="H109" s="45" t="str">
        <f>利益演示1.0!H109</f>
        <v/>
      </c>
      <c r="I109" s="45" t="str">
        <f>利益演示1.0!I109</f>
        <v/>
      </c>
      <c r="J109" s="45" t="str">
        <f>利益演示1.0!J109</f>
        <v/>
      </c>
      <c r="K109" s="8" t="str">
        <f>利益演示1.0!K109</f>
        <v/>
      </c>
      <c r="L109" s="8" t="str">
        <f>利益演示1.0!L109</f>
        <v/>
      </c>
      <c r="M109" s="8" t="str">
        <f>利益演示1.0!M109</f>
        <v/>
      </c>
      <c r="N109" s="45" t="str">
        <f>利益演示1.0!AE109</f>
        <v/>
      </c>
    </row>
  </sheetData>
  <sheetProtection algorithmName="SHA-512" hashValue="XV2tl3kupFunCX450Je0W/DLIsTOD+IS9Z/dZ3K9V3ogqNjDSendpfwBWtgPikzEUQUc5ZPJTai2nmESLvt9uw==" saltValue="JEhrO7L3PrhhDY24niq/Xg==" spinCount="100000" sheet="1" objects="1" scenarios="1" formatCells="0" formatColumns="0" formatRows="0" insertColumns="0" autoFilter="0"/>
  <mergeCells count="18">
    <mergeCell ref="A1:M1"/>
    <mergeCell ref="A2:M2"/>
    <mergeCell ref="A3:A4"/>
    <mergeCell ref="B3:B4"/>
    <mergeCell ref="C3:C4"/>
    <mergeCell ref="D3:D4"/>
    <mergeCell ref="E3:E4"/>
    <mergeCell ref="F3:F4"/>
    <mergeCell ref="H3:H4"/>
    <mergeCell ref="I3:I4"/>
    <mergeCell ref="G3:G4"/>
    <mergeCell ref="O3:U3"/>
    <mergeCell ref="O4:U4"/>
    <mergeCell ref="J3:J4"/>
    <mergeCell ref="K3:K4"/>
    <mergeCell ref="L3:L4"/>
    <mergeCell ref="M3:M4"/>
    <mergeCell ref="N3:N4"/>
  </mergeCells>
  <phoneticPr fontId="11" type="noConversion"/>
  <conditionalFormatting sqref="A5:N109">
    <cfRule type="expression" dxfId="2" priority="1">
      <formula>$A5=""</formula>
    </cfRule>
    <cfRule type="expression" dxfId="1" priority="2">
      <formula>$A5&lt;&gt;""</formula>
    </cfRule>
  </conditionalFormatting>
  <conditionalFormatting sqref="O3:O4">
    <cfRule type="containsText" dxfId="0" priority="3" operator="containsText" text="领取">
      <formula>NOT(ISERROR(SEARCH("领取",O3)))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2BA3-7C25-491D-90B4-9442DFA0DCBD}">
  <dimension ref="A1:K44"/>
  <sheetViews>
    <sheetView showZeros="0" workbookViewId="0">
      <selection activeCell="M7" sqref="M7"/>
    </sheetView>
  </sheetViews>
  <sheetFormatPr defaultRowHeight="14.55"/>
  <cols>
    <col min="3" max="3" width="9.88671875" customWidth="1"/>
    <col min="4" max="4" width="11.88671875" customWidth="1"/>
    <col min="5" max="5" width="13.6640625" customWidth="1"/>
    <col min="6" max="6" width="10.44140625" customWidth="1"/>
    <col min="7" max="7" width="11" customWidth="1"/>
    <col min="8" max="8" width="12.109375" customWidth="1"/>
    <col min="9" max="9" width="9.77734375" customWidth="1"/>
    <col min="10" max="10" width="13.33203125" customWidth="1"/>
    <col min="11" max="11" width="12.109375" customWidth="1"/>
  </cols>
  <sheetData>
    <row r="1" spans="1:11" ht="15.75">
      <c r="A1" s="174" t="s">
        <v>87</v>
      </c>
      <c r="B1" s="175" t="s">
        <v>88</v>
      </c>
      <c r="C1" s="174" t="s">
        <v>89</v>
      </c>
      <c r="D1" s="177" t="s">
        <v>90</v>
      </c>
      <c r="E1" s="178"/>
      <c r="F1" s="179"/>
      <c r="G1" s="169" t="s">
        <v>91</v>
      </c>
      <c r="H1" s="169"/>
      <c r="I1" s="169"/>
      <c r="J1" s="170" t="s">
        <v>92</v>
      </c>
      <c r="K1" s="170"/>
    </row>
    <row r="2" spans="1:11" ht="31.5">
      <c r="A2" s="174"/>
      <c r="B2" s="176"/>
      <c r="C2" s="174"/>
      <c r="D2" s="59" t="s">
        <v>93</v>
      </c>
      <c r="E2" s="59" t="s">
        <v>94</v>
      </c>
      <c r="F2" s="59" t="s">
        <v>95</v>
      </c>
      <c r="G2" s="57" t="s">
        <v>96</v>
      </c>
      <c r="H2" s="57" t="s">
        <v>97</v>
      </c>
      <c r="I2" s="60" t="s">
        <v>98</v>
      </c>
      <c r="J2" s="58" t="s">
        <v>99</v>
      </c>
      <c r="K2" s="61" t="s">
        <v>100</v>
      </c>
    </row>
    <row r="3" spans="1:11">
      <c r="A3" s="62">
        <v>1</v>
      </c>
      <c r="B3" s="62">
        <f>计划书打印!B5</f>
        <v>41</v>
      </c>
      <c r="C3" s="62">
        <f>计划书打印!C5</f>
        <v>100000</v>
      </c>
      <c r="D3" s="62">
        <f>计划书打印!D5</f>
        <v>0</v>
      </c>
      <c r="E3" s="62">
        <f>计划书打印!J5</f>
        <v>41900</v>
      </c>
      <c r="F3" s="62"/>
      <c r="G3" s="62">
        <f>利益演示1.0!O5</f>
        <v>41900</v>
      </c>
      <c r="H3" s="62"/>
      <c r="I3" s="63"/>
      <c r="J3" s="62">
        <f>利益演示1.0!O5</f>
        <v>41900</v>
      </c>
      <c r="K3" s="64" t="str">
        <f>利益演示1.0!L5</f>
        <v/>
      </c>
    </row>
    <row r="4" spans="1:11">
      <c r="A4" s="62">
        <v>2</v>
      </c>
      <c r="B4" s="62">
        <f>计划书打印!B6</f>
        <v>42</v>
      </c>
      <c r="C4" s="62">
        <f>计划书打印!C6</f>
        <v>100000</v>
      </c>
      <c r="D4" s="62">
        <f>计划书打印!D6</f>
        <v>0</v>
      </c>
      <c r="E4" s="62">
        <f>计划书打印!J6</f>
        <v>107800</v>
      </c>
      <c r="F4" s="62"/>
      <c r="G4" s="62">
        <f>利益演示1.0!O6</f>
        <v>107800</v>
      </c>
      <c r="H4" s="62"/>
      <c r="I4" s="63"/>
      <c r="J4" s="62">
        <f>利益演示1.0!O6</f>
        <v>107800</v>
      </c>
      <c r="K4" s="64" t="str">
        <f>利益演示1.0!L6</f>
        <v/>
      </c>
    </row>
    <row r="5" spans="1:11">
      <c r="A5" s="62">
        <v>3</v>
      </c>
      <c r="B5" s="62">
        <f>计划书打印!B7</f>
        <v>43</v>
      </c>
      <c r="C5" s="62">
        <f>计划书打印!C7</f>
        <v>100000</v>
      </c>
      <c r="D5" s="62">
        <f>计划书打印!D7</f>
        <v>0</v>
      </c>
      <c r="E5" s="62">
        <f>计划书打印!J7</f>
        <v>201200</v>
      </c>
      <c r="F5" s="62"/>
      <c r="G5" s="62">
        <f>利益演示1.0!O7</f>
        <v>201200</v>
      </c>
      <c r="H5" s="62"/>
      <c r="I5" s="63"/>
      <c r="J5" s="62">
        <f>利益演示1.0!O7</f>
        <v>201200</v>
      </c>
      <c r="K5" s="64" t="str">
        <f>利益演示1.0!L7</f>
        <v/>
      </c>
    </row>
    <row r="6" spans="1:11">
      <c r="A6" s="62">
        <v>4</v>
      </c>
      <c r="B6" s="62">
        <f>计划书打印!B8</f>
        <v>44</v>
      </c>
      <c r="C6" s="62">
        <f>计划书打印!C8</f>
        <v>100000</v>
      </c>
      <c r="D6" s="62">
        <f>计划书打印!D8</f>
        <v>0</v>
      </c>
      <c r="E6" s="62">
        <f>计划书打印!J8</f>
        <v>339300</v>
      </c>
      <c r="F6" s="62"/>
      <c r="G6" s="62">
        <f>利益演示1.0!O8</f>
        <v>339300</v>
      </c>
      <c r="H6" s="62"/>
      <c r="I6" s="63"/>
      <c r="J6" s="62">
        <f>利益演示1.0!O8</f>
        <v>339300</v>
      </c>
      <c r="K6" s="64" t="str">
        <f>利益演示1.0!L8</f>
        <v/>
      </c>
    </row>
    <row r="7" spans="1:11" ht="15.75">
      <c r="A7" s="62">
        <v>5</v>
      </c>
      <c r="B7" s="62">
        <f>计划书打印!B9</f>
        <v>45</v>
      </c>
      <c r="C7" s="62">
        <f>计划书打印!C9</f>
        <v>100000</v>
      </c>
      <c r="D7" s="62">
        <f>计划书打印!D9</f>
        <v>0</v>
      </c>
      <c r="E7" s="62">
        <f>计划书打印!J9</f>
        <v>492300</v>
      </c>
      <c r="F7" s="62"/>
      <c r="G7" s="62">
        <f>利益演示1.0!O9</f>
        <v>492300</v>
      </c>
      <c r="H7" s="68">
        <f t="shared" ref="H7:H42" si="0">G7*80%</f>
        <v>393840</v>
      </c>
      <c r="I7" s="69">
        <f>H7/SUM($C$3:$C$7)</f>
        <v>0.78768000000000005</v>
      </c>
      <c r="J7" s="62">
        <f>利益演示1.0!O9</f>
        <v>492300</v>
      </c>
      <c r="K7" s="64" t="str">
        <f>利益演示1.0!L9</f>
        <v/>
      </c>
    </row>
    <row r="8" spans="1:11" ht="15.75">
      <c r="A8" s="62">
        <v>6</v>
      </c>
      <c r="B8" s="62">
        <f>计划书打印!B10</f>
        <v>46</v>
      </c>
      <c r="C8" s="62" t="str">
        <f>计划书打印!C10</f>
        <v/>
      </c>
      <c r="D8" s="62">
        <f>计划书打印!D10</f>
        <v>0</v>
      </c>
      <c r="E8" s="62">
        <f>计划书打印!J10</f>
        <v>506600</v>
      </c>
      <c r="F8" s="65"/>
      <c r="G8" s="72">
        <f>利益演示1.0!O10</f>
        <v>506600</v>
      </c>
      <c r="H8" s="62">
        <f t="shared" si="0"/>
        <v>405280</v>
      </c>
      <c r="I8" s="66"/>
      <c r="J8" s="62">
        <f>利益演示1.0!O10</f>
        <v>506600</v>
      </c>
      <c r="K8" s="64">
        <f>利益演示1.0!L10</f>
        <v>2.86E-2</v>
      </c>
    </row>
    <row r="9" spans="1:11" ht="16.5" customHeight="1">
      <c r="A9" s="62">
        <v>7</v>
      </c>
      <c r="B9" s="62">
        <f>计划书打印!B11</f>
        <v>47</v>
      </c>
      <c r="C9" s="62" t="str">
        <f>计划书打印!C11</f>
        <v/>
      </c>
      <c r="D9" s="62">
        <f>计划书打印!D11</f>
        <v>0</v>
      </c>
      <c r="E9" s="62">
        <f>计划书打印!J11</f>
        <v>521400</v>
      </c>
      <c r="F9" s="70"/>
      <c r="G9" s="62">
        <f>利益演示1.0!O11</f>
        <v>521400</v>
      </c>
      <c r="H9" s="62">
        <f t="shared" si="0"/>
        <v>417120</v>
      </c>
      <c r="I9" s="66"/>
      <c r="J9" s="62">
        <f>利益演示1.0!O11</f>
        <v>521400</v>
      </c>
      <c r="K9" s="64">
        <f>利益演示1.0!L11</f>
        <v>2.9600000000000001E-2</v>
      </c>
    </row>
    <row r="10" spans="1:11" ht="15.75">
      <c r="A10" s="62">
        <v>8</v>
      </c>
      <c r="B10" s="62">
        <f>计划书打印!B12</f>
        <v>48</v>
      </c>
      <c r="C10" s="62" t="str">
        <f>计划书打印!C12</f>
        <v/>
      </c>
      <c r="D10" s="62">
        <f>计划书打印!D12</f>
        <v>0</v>
      </c>
      <c r="E10" s="62">
        <f>计划书打印!J12</f>
        <v>536600</v>
      </c>
      <c r="F10" s="70"/>
      <c r="G10" s="62">
        <f>利益演示1.0!O12</f>
        <v>536600</v>
      </c>
      <c r="H10" s="62">
        <f t="shared" si="0"/>
        <v>429280</v>
      </c>
      <c r="I10" s="66"/>
      <c r="J10" s="62">
        <f>利益演示1.0!O12</f>
        <v>536600</v>
      </c>
      <c r="K10" s="64">
        <f>利益演示1.0!L12</f>
        <v>3.04E-2</v>
      </c>
    </row>
    <row r="11" spans="1:11" ht="15.75">
      <c r="A11" s="62">
        <v>9</v>
      </c>
      <c r="B11" s="62">
        <f>计划书打印!B13</f>
        <v>49</v>
      </c>
      <c r="C11" s="62" t="str">
        <f>计划书打印!C13</f>
        <v/>
      </c>
      <c r="D11" s="62">
        <f>计划书打印!D13</f>
        <v>0</v>
      </c>
      <c r="E11" s="62">
        <f>计划书打印!J13</f>
        <v>552300</v>
      </c>
      <c r="F11" s="70"/>
      <c r="G11" s="62">
        <f>利益演示1.0!O13</f>
        <v>552300</v>
      </c>
      <c r="H11" s="62">
        <f t="shared" si="0"/>
        <v>441840</v>
      </c>
      <c r="I11" s="66"/>
      <c r="J11" s="62">
        <f>利益演示1.0!O13</f>
        <v>552300</v>
      </c>
      <c r="K11" s="64">
        <f>利益演示1.0!L13</f>
        <v>3.1399999999999997E-2</v>
      </c>
    </row>
    <row r="12" spans="1:11" ht="15.75">
      <c r="A12" s="62">
        <v>10</v>
      </c>
      <c r="B12" s="62">
        <f>计划书打印!B14</f>
        <v>50</v>
      </c>
      <c r="C12" s="62" t="str">
        <f>计划书打印!C14</f>
        <v/>
      </c>
      <c r="D12" s="62">
        <f>计划书打印!D14</f>
        <v>0</v>
      </c>
      <c r="E12" s="62">
        <f>计划书打印!J14</f>
        <v>568500</v>
      </c>
      <c r="F12" s="70"/>
      <c r="G12" s="62">
        <f>利益演示1.0!O14</f>
        <v>568500</v>
      </c>
      <c r="H12" s="62">
        <f t="shared" si="0"/>
        <v>454800</v>
      </c>
      <c r="I12" s="66"/>
      <c r="J12" s="62">
        <f>利益演示1.0!O14</f>
        <v>568500</v>
      </c>
      <c r="K12" s="64">
        <f>利益演示1.0!L14</f>
        <v>3.2399999999999998E-2</v>
      </c>
    </row>
    <row r="13" spans="1:11" ht="15.75">
      <c r="A13" s="62">
        <v>11</v>
      </c>
      <c r="B13" s="62">
        <f>计划书打印!B15</f>
        <v>51</v>
      </c>
      <c r="C13" s="62" t="str">
        <f>计划书打印!C15</f>
        <v/>
      </c>
      <c r="D13" s="62">
        <f>计划书打印!D15</f>
        <v>0</v>
      </c>
      <c r="E13" s="62">
        <f>计划书打印!J15</f>
        <v>585200</v>
      </c>
      <c r="F13" s="70"/>
      <c r="G13" s="62">
        <f>利益演示1.0!O15</f>
        <v>585200</v>
      </c>
      <c r="H13" s="62">
        <f t="shared" si="0"/>
        <v>468160</v>
      </c>
      <c r="I13" s="66"/>
      <c r="J13" s="62">
        <f>利益演示1.0!O15</f>
        <v>585200</v>
      </c>
      <c r="K13" s="64">
        <f>利益演示1.0!L15</f>
        <v>3.3399999999999999E-2</v>
      </c>
    </row>
    <row r="14" spans="1:11" ht="15.75">
      <c r="A14" s="62">
        <v>12</v>
      </c>
      <c r="B14" s="62">
        <f>计划书打印!B16</f>
        <v>52</v>
      </c>
      <c r="C14" s="62" t="str">
        <f>计划书打印!C16</f>
        <v/>
      </c>
      <c r="D14" s="62">
        <f>计划书打印!D16</f>
        <v>0</v>
      </c>
      <c r="E14" s="62">
        <f>计划书打印!J16</f>
        <v>602400</v>
      </c>
      <c r="F14" s="70"/>
      <c r="G14" s="62">
        <f>利益演示1.0!O16</f>
        <v>602400</v>
      </c>
      <c r="H14" s="65">
        <f t="shared" si="0"/>
        <v>481920</v>
      </c>
      <c r="I14" s="66"/>
      <c r="J14" s="62">
        <f>利益演示1.0!O16</f>
        <v>602400</v>
      </c>
      <c r="K14" s="64">
        <f>利益演示1.0!L16</f>
        <v>3.44E-2</v>
      </c>
    </row>
    <row r="15" spans="1:11" ht="15.75">
      <c r="A15" s="62">
        <v>13</v>
      </c>
      <c r="B15" s="62">
        <f>计划书打印!B17</f>
        <v>53</v>
      </c>
      <c r="C15" s="62" t="str">
        <f>计划书打印!C17</f>
        <v/>
      </c>
      <c r="D15" s="62">
        <f>计划书打印!D17</f>
        <v>0</v>
      </c>
      <c r="E15" s="62">
        <f>计划书打印!J17</f>
        <v>620100</v>
      </c>
      <c r="F15" s="70"/>
      <c r="G15" s="62">
        <f>利益演示1.0!O17</f>
        <v>620100</v>
      </c>
      <c r="H15" s="62">
        <f t="shared" si="0"/>
        <v>496080</v>
      </c>
      <c r="I15" s="66"/>
      <c r="J15" s="62">
        <f>利益演示1.0!O17</f>
        <v>620100</v>
      </c>
      <c r="K15" s="64">
        <f>利益演示1.0!L17</f>
        <v>3.5400000000000001E-2</v>
      </c>
    </row>
    <row r="16" spans="1:11" ht="15.75">
      <c r="A16" s="62">
        <v>14</v>
      </c>
      <c r="B16" s="62">
        <f>计划书打印!B18</f>
        <v>54</v>
      </c>
      <c r="C16" s="62" t="str">
        <f>计划书打印!C18</f>
        <v/>
      </c>
      <c r="D16" s="62">
        <f>计划书打印!D18</f>
        <v>0</v>
      </c>
      <c r="E16" s="62">
        <f>计划书打印!J18</f>
        <v>638400</v>
      </c>
      <c r="F16" s="70"/>
      <c r="G16" s="62">
        <f>利益演示1.0!O18</f>
        <v>638400</v>
      </c>
      <c r="H16" s="68">
        <f t="shared" si="0"/>
        <v>510720</v>
      </c>
      <c r="I16" s="69">
        <f t="shared" ref="I16:I42" si="1">H16/SUM($C$3:$C$7)</f>
        <v>1.0214399999999999</v>
      </c>
      <c r="J16" s="62">
        <f>利益演示1.0!O18</f>
        <v>638400</v>
      </c>
      <c r="K16" s="64">
        <f>利益演示1.0!L18</f>
        <v>3.6600000000000001E-2</v>
      </c>
    </row>
    <row r="17" spans="1:11" ht="15.75">
      <c r="A17" s="62">
        <v>15</v>
      </c>
      <c r="B17" s="62">
        <f>计划书打印!B19</f>
        <v>55</v>
      </c>
      <c r="C17" s="62" t="str">
        <f>计划书打印!C19</f>
        <v/>
      </c>
      <c r="D17" s="62">
        <f>计划书打印!D19</f>
        <v>0</v>
      </c>
      <c r="E17" s="62">
        <f>计划书打印!J19</f>
        <v>657300</v>
      </c>
      <c r="F17" s="70"/>
      <c r="G17" s="62">
        <f>利益演示1.0!O19</f>
        <v>657300</v>
      </c>
      <c r="H17" s="62">
        <f t="shared" si="0"/>
        <v>525840</v>
      </c>
      <c r="I17" s="66"/>
      <c r="J17" s="62">
        <f>利益演示1.0!O19</f>
        <v>657300</v>
      </c>
      <c r="K17" s="64">
        <f>利益演示1.0!L19</f>
        <v>3.78E-2</v>
      </c>
    </row>
    <row r="18" spans="1:11" ht="15.75">
      <c r="A18" s="62">
        <v>16</v>
      </c>
      <c r="B18" s="62">
        <f>计划书打印!B20</f>
        <v>56</v>
      </c>
      <c r="C18" s="62" t="str">
        <f>计划书打印!C20</f>
        <v/>
      </c>
      <c r="D18" s="62">
        <f>计划书打印!D20</f>
        <v>0</v>
      </c>
      <c r="E18" s="62">
        <f>计划书打印!J20</f>
        <v>676800</v>
      </c>
      <c r="F18" s="70"/>
      <c r="G18" s="62">
        <f>利益演示1.0!O20</f>
        <v>676800</v>
      </c>
      <c r="H18" s="62">
        <f t="shared" si="0"/>
        <v>541440</v>
      </c>
      <c r="I18" s="66"/>
      <c r="J18" s="62">
        <f>利益演示1.0!O20</f>
        <v>676800</v>
      </c>
      <c r="K18" s="64">
        <f>利益演示1.0!L20</f>
        <v>3.9E-2</v>
      </c>
    </row>
    <row r="19" spans="1:11" ht="15.75">
      <c r="A19" s="62">
        <v>17</v>
      </c>
      <c r="B19" s="62">
        <f>计划书打印!B21</f>
        <v>57</v>
      </c>
      <c r="C19" s="62" t="str">
        <f>计划书打印!C21</f>
        <v/>
      </c>
      <c r="D19" s="62">
        <f>计划书打印!D21</f>
        <v>0</v>
      </c>
      <c r="E19" s="62">
        <f>计划书打印!J21</f>
        <v>697000</v>
      </c>
      <c r="F19" s="70"/>
      <c r="G19" s="62">
        <f>利益演示1.0!O21</f>
        <v>697000</v>
      </c>
      <c r="H19" s="62">
        <f t="shared" si="0"/>
        <v>557600</v>
      </c>
      <c r="I19" s="66"/>
      <c r="J19" s="62">
        <f>利益演示1.0!O21</f>
        <v>697000</v>
      </c>
      <c r="K19" s="64">
        <f>利益演示1.0!L21</f>
        <v>4.0399999999999998E-2</v>
      </c>
    </row>
    <row r="20" spans="1:11" ht="15.75">
      <c r="A20" s="62">
        <v>18</v>
      </c>
      <c r="B20" s="62">
        <f>计划书打印!B22</f>
        <v>58</v>
      </c>
      <c r="C20" s="62" t="str">
        <f>计划书打印!C22</f>
        <v/>
      </c>
      <c r="D20" s="62">
        <f>计划书打印!D22</f>
        <v>0</v>
      </c>
      <c r="E20" s="62">
        <f>计划书打印!J22</f>
        <v>717800</v>
      </c>
      <c r="F20" s="70"/>
      <c r="G20" s="62">
        <f>利益演示1.0!O22</f>
        <v>717800</v>
      </c>
      <c r="H20" s="62">
        <f t="shared" si="0"/>
        <v>574240</v>
      </c>
      <c r="I20" s="66"/>
      <c r="J20" s="62">
        <f>利益演示1.0!O22</f>
        <v>717800</v>
      </c>
      <c r="K20" s="64">
        <f>利益演示1.0!L22</f>
        <v>4.1599999999999998E-2</v>
      </c>
    </row>
    <row r="21" spans="1:11" ht="15.75">
      <c r="A21" s="62">
        <v>19</v>
      </c>
      <c r="B21" s="62">
        <f>计划书打印!B23</f>
        <v>59</v>
      </c>
      <c r="C21" s="62" t="str">
        <f>计划书打印!C23</f>
        <v/>
      </c>
      <c r="D21" s="62">
        <f>计划书打印!D23</f>
        <v>0</v>
      </c>
      <c r="E21" s="62">
        <f>计划书打印!J23</f>
        <v>739300</v>
      </c>
      <c r="F21" s="70"/>
      <c r="G21" s="62">
        <f>利益演示1.0!O23</f>
        <v>739300</v>
      </c>
      <c r="H21" s="62">
        <f t="shared" si="0"/>
        <v>591440</v>
      </c>
      <c r="I21" s="66"/>
      <c r="J21" s="62">
        <f>利益演示1.0!O23</f>
        <v>739300</v>
      </c>
      <c r="K21" s="64">
        <f>利益演示1.0!L23</f>
        <v>4.2999999999999997E-2</v>
      </c>
    </row>
    <row r="22" spans="1:11" ht="15.75">
      <c r="A22" s="62">
        <v>20</v>
      </c>
      <c r="B22" s="62">
        <f>计划书打印!B24</f>
        <v>60</v>
      </c>
      <c r="C22" s="62" t="str">
        <f>计划书打印!C24</f>
        <v/>
      </c>
      <c r="D22" s="62">
        <f>计划书打印!D24</f>
        <v>0</v>
      </c>
      <c r="E22" s="62">
        <f>计划书打印!J24</f>
        <v>761400</v>
      </c>
      <c r="F22" s="171" t="s">
        <v>101</v>
      </c>
      <c r="G22" s="62">
        <f>利益演示1.0!O24</f>
        <v>761400</v>
      </c>
      <c r="H22" s="62">
        <f t="shared" si="0"/>
        <v>609120</v>
      </c>
      <c r="I22" s="66"/>
      <c r="J22" s="62">
        <f>利益演示1.0!O24</f>
        <v>761400</v>
      </c>
      <c r="K22" s="64">
        <f>利益演示1.0!L24</f>
        <v>4.4200000000000003E-2</v>
      </c>
    </row>
    <row r="23" spans="1:11" ht="15.75">
      <c r="A23" s="62">
        <v>21</v>
      </c>
      <c r="B23" s="62">
        <f>计划书打印!B25</f>
        <v>61</v>
      </c>
      <c r="C23" s="62"/>
      <c r="D23" s="62">
        <f>计划书打印!D25</f>
        <v>0</v>
      </c>
      <c r="E23" s="62">
        <f>计划书打印!J25</f>
        <v>784100</v>
      </c>
      <c r="F23" s="172"/>
      <c r="G23" s="62">
        <f>利益演示1.0!O25</f>
        <v>784100</v>
      </c>
      <c r="H23" s="62">
        <f t="shared" si="0"/>
        <v>627280</v>
      </c>
      <c r="I23" s="66"/>
      <c r="J23" s="62">
        <f>利益演示1.0!O25</f>
        <v>784100</v>
      </c>
      <c r="K23" s="64">
        <f>利益演示1.0!L25</f>
        <v>4.5400000000000003E-2</v>
      </c>
    </row>
    <row r="24" spans="1:11" ht="15.75">
      <c r="A24" s="62">
        <v>22</v>
      </c>
      <c r="B24" s="62">
        <f>计划书打印!B26</f>
        <v>62</v>
      </c>
      <c r="C24" s="62"/>
      <c r="D24" s="62">
        <f>计划书打印!D26</f>
        <v>0</v>
      </c>
      <c r="E24" s="62">
        <f>计划书打印!J26</f>
        <v>807600</v>
      </c>
      <c r="F24" s="172"/>
      <c r="G24" s="62">
        <f>利益演示1.0!O26</f>
        <v>807600</v>
      </c>
      <c r="H24" s="62">
        <f t="shared" si="0"/>
        <v>646080</v>
      </c>
      <c r="I24" s="66"/>
      <c r="J24" s="62">
        <f>利益演示1.0!O26</f>
        <v>807600</v>
      </c>
      <c r="K24" s="64">
        <f>利益演示1.0!L26</f>
        <v>4.7E-2</v>
      </c>
    </row>
    <row r="25" spans="1:11" ht="15.75">
      <c r="A25" s="62">
        <v>23</v>
      </c>
      <c r="B25" s="62">
        <f>计划书打印!B27</f>
        <v>63</v>
      </c>
      <c r="C25" s="62"/>
      <c r="D25" s="62">
        <f>计划书打印!D27</f>
        <v>0</v>
      </c>
      <c r="E25" s="62">
        <f>计划书打印!J27</f>
        <v>831700</v>
      </c>
      <c r="F25" s="172"/>
      <c r="G25" s="62">
        <f>利益演示1.0!O27</f>
        <v>831700</v>
      </c>
      <c r="H25" s="62">
        <f t="shared" si="0"/>
        <v>665360</v>
      </c>
      <c r="I25" s="66"/>
      <c r="J25" s="62">
        <f>利益演示1.0!O27</f>
        <v>831700</v>
      </c>
      <c r="K25" s="64">
        <f>利益演示1.0!L27</f>
        <v>4.82E-2</v>
      </c>
    </row>
    <row r="26" spans="1:11" ht="15.75">
      <c r="A26" s="62">
        <v>24</v>
      </c>
      <c r="B26" s="62">
        <f>计划书打印!B28</f>
        <v>64</v>
      </c>
      <c r="C26" s="62"/>
      <c r="D26" s="62">
        <f>计划书打印!D28</f>
        <v>0</v>
      </c>
      <c r="E26" s="62">
        <f>计划书打印!J28</f>
        <v>856600</v>
      </c>
      <c r="F26" s="172"/>
      <c r="G26" s="62">
        <f>利益演示1.0!O28</f>
        <v>856600</v>
      </c>
      <c r="H26" s="62">
        <f t="shared" si="0"/>
        <v>685280</v>
      </c>
      <c r="I26" s="66"/>
      <c r="J26" s="62">
        <f>利益演示1.0!O28</f>
        <v>856600</v>
      </c>
      <c r="K26" s="64">
        <f>利益演示1.0!L28</f>
        <v>4.9799999999999997E-2</v>
      </c>
    </row>
    <row r="27" spans="1:11" ht="15.75">
      <c r="A27" s="62">
        <v>25</v>
      </c>
      <c r="B27" s="62">
        <f>计划书打印!B29</f>
        <v>65</v>
      </c>
      <c r="C27" s="62"/>
      <c r="D27" s="62">
        <f>计划书打印!D29</f>
        <v>0</v>
      </c>
      <c r="E27" s="62">
        <f>计划书打印!J29</f>
        <v>882200</v>
      </c>
      <c r="F27" s="172"/>
      <c r="G27" s="62">
        <f>利益演示1.0!O29</f>
        <v>882200</v>
      </c>
      <c r="H27" s="62">
        <f t="shared" si="0"/>
        <v>705760</v>
      </c>
      <c r="I27" s="66"/>
      <c r="J27" s="62">
        <f>利益演示1.0!O29</f>
        <v>882200</v>
      </c>
      <c r="K27" s="64">
        <f>利益演示1.0!L29</f>
        <v>5.1200000000000002E-2</v>
      </c>
    </row>
    <row r="28" spans="1:11" ht="15.75">
      <c r="A28" s="62">
        <v>26</v>
      </c>
      <c r="B28" s="62">
        <f>计划书打印!B30</f>
        <v>66</v>
      </c>
      <c r="C28" s="62"/>
      <c r="D28" s="62">
        <f>计划书打印!D30</f>
        <v>0</v>
      </c>
      <c r="E28" s="62">
        <f>计划书打印!J30</f>
        <v>908500</v>
      </c>
      <c r="F28" s="172"/>
      <c r="G28" s="62">
        <f>利益演示1.0!O30</f>
        <v>908500</v>
      </c>
      <c r="H28" s="62">
        <f t="shared" si="0"/>
        <v>726800</v>
      </c>
      <c r="I28" s="66"/>
      <c r="J28" s="62">
        <f>利益演示1.0!O30</f>
        <v>908500</v>
      </c>
      <c r="K28" s="64">
        <f>利益演示1.0!L30</f>
        <v>5.2600000000000001E-2</v>
      </c>
    </row>
    <row r="29" spans="1:11" ht="15.75">
      <c r="A29" s="62">
        <v>27</v>
      </c>
      <c r="B29" s="62">
        <f>计划书打印!B31</f>
        <v>67</v>
      </c>
      <c r="C29" s="62"/>
      <c r="D29" s="62">
        <f>计划书打印!D31</f>
        <v>0</v>
      </c>
      <c r="E29" s="62">
        <f>计划书打印!J31</f>
        <v>935700</v>
      </c>
      <c r="F29" s="172"/>
      <c r="G29" s="62">
        <f>利益演示1.0!O31</f>
        <v>935700</v>
      </c>
      <c r="H29" s="62">
        <f t="shared" si="0"/>
        <v>748560</v>
      </c>
      <c r="I29" s="66"/>
      <c r="J29" s="62">
        <f>利益演示1.0!O31</f>
        <v>935700</v>
      </c>
      <c r="K29" s="64">
        <f>利益演示1.0!L31</f>
        <v>5.4399999999999997E-2</v>
      </c>
    </row>
    <row r="30" spans="1:11" ht="15.75">
      <c r="A30" s="62">
        <v>28</v>
      </c>
      <c r="B30" s="62">
        <f>计划书打印!B32</f>
        <v>68</v>
      </c>
      <c r="C30" s="62"/>
      <c r="D30" s="62">
        <f>计划书打印!D32</f>
        <v>0</v>
      </c>
      <c r="E30" s="62">
        <f>计划书打印!J32</f>
        <v>963700</v>
      </c>
      <c r="F30" s="172"/>
      <c r="G30" s="62">
        <f>利益演示1.0!O32</f>
        <v>963700</v>
      </c>
      <c r="H30" s="62">
        <f t="shared" si="0"/>
        <v>770960</v>
      </c>
      <c r="I30" s="66"/>
      <c r="J30" s="62">
        <f>利益演示1.0!O32</f>
        <v>963700</v>
      </c>
      <c r="K30" s="64">
        <f>利益演示1.0!L32</f>
        <v>5.6000000000000001E-2</v>
      </c>
    </row>
    <row r="31" spans="1:11" ht="15.75">
      <c r="A31" s="62">
        <v>29</v>
      </c>
      <c r="B31" s="62">
        <f>计划书打印!B33</f>
        <v>69</v>
      </c>
      <c r="C31" s="62"/>
      <c r="D31" s="62">
        <f>计划书打印!D33</f>
        <v>0</v>
      </c>
      <c r="E31" s="62">
        <f>计划书打印!J33</f>
        <v>992500</v>
      </c>
      <c r="F31" s="172"/>
      <c r="G31" s="62">
        <f>利益演示1.0!O33</f>
        <v>992500</v>
      </c>
      <c r="H31" s="62">
        <f t="shared" si="0"/>
        <v>794000</v>
      </c>
      <c r="I31" s="66"/>
      <c r="J31" s="62">
        <f>利益演示1.0!O33</f>
        <v>992500</v>
      </c>
      <c r="K31" s="64">
        <f>利益演示1.0!L33</f>
        <v>5.7599999999999998E-2</v>
      </c>
    </row>
    <row r="32" spans="1:11" ht="15.75">
      <c r="A32" s="62">
        <v>30</v>
      </c>
      <c r="B32" s="62">
        <f>计划书打印!B34</f>
        <v>70</v>
      </c>
      <c r="C32" s="62"/>
      <c r="D32" s="62">
        <f>计划书打印!D34</f>
        <v>0</v>
      </c>
      <c r="E32" s="62">
        <f>计划书打印!J34</f>
        <v>1022200</v>
      </c>
      <c r="F32" s="172"/>
      <c r="G32" s="72">
        <f>利益演示1.0!O34</f>
        <v>1022200</v>
      </c>
      <c r="H32" s="62">
        <f t="shared" si="0"/>
        <v>817760</v>
      </c>
      <c r="I32" s="66"/>
      <c r="J32" s="62">
        <f>利益演示1.0!O34</f>
        <v>1022200</v>
      </c>
      <c r="K32" s="64">
        <f>利益演示1.0!L34</f>
        <v>5.9400000000000001E-2</v>
      </c>
    </row>
    <row r="33" spans="1:11" ht="15.75">
      <c r="A33" s="62">
        <v>31</v>
      </c>
      <c r="B33" s="62">
        <f>计划书打印!B35</f>
        <v>71</v>
      </c>
      <c r="C33" s="62"/>
      <c r="D33" s="62">
        <f>计划书打印!D35</f>
        <v>0</v>
      </c>
      <c r="E33" s="62">
        <f>计划书打印!J35</f>
        <v>1052800</v>
      </c>
      <c r="F33" s="172"/>
      <c r="G33" s="62">
        <f>利益演示1.0!O35</f>
        <v>1052800</v>
      </c>
      <c r="H33" s="62">
        <f t="shared" si="0"/>
        <v>842240</v>
      </c>
      <c r="I33" s="66"/>
      <c r="J33" s="62">
        <f>利益演示1.0!O35</f>
        <v>1052800</v>
      </c>
      <c r="K33" s="64">
        <f>利益演示1.0!L35</f>
        <v>6.1199999999999997E-2</v>
      </c>
    </row>
    <row r="34" spans="1:11" ht="15.75">
      <c r="A34" s="62">
        <v>32</v>
      </c>
      <c r="B34" s="62">
        <f>计划书打印!B36</f>
        <v>72</v>
      </c>
      <c r="C34" s="62"/>
      <c r="D34" s="62">
        <f>计划书打印!D36</f>
        <v>0</v>
      </c>
      <c r="E34" s="62">
        <f>计划书打印!J36</f>
        <v>1084300</v>
      </c>
      <c r="F34" s="172"/>
      <c r="G34" s="62">
        <f>利益演示1.0!O36</f>
        <v>1084300</v>
      </c>
      <c r="H34" s="67">
        <f t="shared" si="0"/>
        <v>867440</v>
      </c>
      <c r="I34" s="66"/>
      <c r="J34" s="62">
        <f>利益演示1.0!O36</f>
        <v>1084300</v>
      </c>
      <c r="K34" s="64">
        <f>利益演示1.0!L36</f>
        <v>6.3E-2</v>
      </c>
    </row>
    <row r="35" spans="1:11" ht="15.75">
      <c r="A35" s="62">
        <v>33</v>
      </c>
      <c r="B35" s="62">
        <f>计划书打印!B37</f>
        <v>73</v>
      </c>
      <c r="C35" s="62"/>
      <c r="D35" s="62">
        <f>计划书打印!D37</f>
        <v>0</v>
      </c>
      <c r="E35" s="62">
        <f>计划书打印!J37</f>
        <v>1116700</v>
      </c>
      <c r="F35" s="172"/>
      <c r="G35" s="62">
        <f>利益演示1.0!O37</f>
        <v>1116700</v>
      </c>
      <c r="H35" s="62">
        <f t="shared" si="0"/>
        <v>893360</v>
      </c>
      <c r="I35" s="66"/>
      <c r="J35" s="62">
        <f>利益演示1.0!O37</f>
        <v>1116700</v>
      </c>
      <c r="K35" s="64">
        <f>利益演示1.0!L37</f>
        <v>6.4799999999999996E-2</v>
      </c>
    </row>
    <row r="36" spans="1:11" ht="15.75">
      <c r="A36" s="62">
        <v>34</v>
      </c>
      <c r="B36" s="62">
        <f>计划书打印!B38</f>
        <v>74</v>
      </c>
      <c r="C36" s="62"/>
      <c r="D36" s="62">
        <f>计划书打印!D38</f>
        <v>0</v>
      </c>
      <c r="E36" s="62">
        <f>计划书打印!J38</f>
        <v>1150100</v>
      </c>
      <c r="F36" s="172"/>
      <c r="G36" s="62">
        <f>利益演示1.0!O38</f>
        <v>1150100</v>
      </c>
      <c r="H36" s="62">
        <f t="shared" si="0"/>
        <v>920080</v>
      </c>
      <c r="I36" s="66"/>
      <c r="J36" s="62">
        <f>利益演示1.0!O38</f>
        <v>1150100</v>
      </c>
      <c r="K36" s="64">
        <f>利益演示1.0!L38</f>
        <v>6.6799999999999998E-2</v>
      </c>
    </row>
    <row r="37" spans="1:11" ht="15.75">
      <c r="A37" s="62">
        <v>35</v>
      </c>
      <c r="B37" s="62">
        <f>计划书打印!B39</f>
        <v>75</v>
      </c>
      <c r="C37" s="62"/>
      <c r="D37" s="62">
        <f>计划书打印!D39</f>
        <v>0</v>
      </c>
      <c r="E37" s="62">
        <f>计划书打印!J39</f>
        <v>1184500</v>
      </c>
      <c r="F37" s="172"/>
      <c r="G37" s="62">
        <f>利益演示1.0!O39</f>
        <v>1184500</v>
      </c>
      <c r="H37" s="62">
        <f t="shared" si="0"/>
        <v>947600</v>
      </c>
      <c r="I37" s="66"/>
      <c r="J37" s="62">
        <f>利益演示1.0!O39</f>
        <v>1184500</v>
      </c>
      <c r="K37" s="64">
        <f>利益演示1.0!L39</f>
        <v>6.88E-2</v>
      </c>
    </row>
    <row r="38" spans="1:11" ht="15.75">
      <c r="A38" s="62">
        <v>36</v>
      </c>
      <c r="B38" s="62">
        <f>计划书打印!B40</f>
        <v>76</v>
      </c>
      <c r="C38" s="62"/>
      <c r="D38" s="62">
        <f>计划书打印!D40</f>
        <v>0</v>
      </c>
      <c r="E38" s="62">
        <f>计划书打印!J40</f>
        <v>1220100</v>
      </c>
      <c r="F38" s="172"/>
      <c r="G38" s="62">
        <f>利益演示1.0!O40</f>
        <v>1220100</v>
      </c>
      <c r="H38" s="62">
        <f t="shared" si="0"/>
        <v>976080</v>
      </c>
      <c r="I38" s="66"/>
      <c r="J38" s="62">
        <f>利益演示1.0!O40</f>
        <v>1220100</v>
      </c>
      <c r="K38" s="64">
        <f>利益演示1.0!L40</f>
        <v>7.1199999999999999E-2</v>
      </c>
    </row>
    <row r="39" spans="1:11" ht="15.75">
      <c r="A39" s="62">
        <v>37</v>
      </c>
      <c r="B39" s="62">
        <f>计划书打印!B41</f>
        <v>77</v>
      </c>
      <c r="C39" s="62"/>
      <c r="D39" s="62">
        <f>计划书打印!D41</f>
        <v>0</v>
      </c>
      <c r="E39" s="62">
        <f>计划书打印!J41</f>
        <v>1256700</v>
      </c>
      <c r="F39" s="172"/>
      <c r="G39" s="62">
        <f>利益演示1.0!O41</f>
        <v>1256700</v>
      </c>
      <c r="H39" s="68">
        <f t="shared" si="0"/>
        <v>1005360</v>
      </c>
      <c r="I39" s="69">
        <f t="shared" si="1"/>
        <v>2.0107200000000001</v>
      </c>
      <c r="J39" s="62">
        <f>利益演示1.0!O41</f>
        <v>1256700</v>
      </c>
      <c r="K39" s="64">
        <f>利益演示1.0!L41</f>
        <v>7.3200000000000001E-2</v>
      </c>
    </row>
    <row r="40" spans="1:11" ht="15.75">
      <c r="A40" s="62">
        <v>38</v>
      </c>
      <c r="B40" s="62">
        <f>计划书打印!B42</f>
        <v>78</v>
      </c>
      <c r="C40" s="62"/>
      <c r="D40" s="62">
        <f>计划书打印!D42</f>
        <v>0</v>
      </c>
      <c r="E40" s="62">
        <f>计划书打印!J42</f>
        <v>1294400</v>
      </c>
      <c r="F40" s="172"/>
      <c r="G40" s="62">
        <f>利益演示1.0!O42</f>
        <v>1294400</v>
      </c>
      <c r="H40" s="62">
        <f t="shared" si="0"/>
        <v>1035520</v>
      </c>
      <c r="I40" s="66">
        <f t="shared" si="1"/>
        <v>2.07104</v>
      </c>
      <c r="J40" s="62">
        <f>利益演示1.0!O42</f>
        <v>1294400</v>
      </c>
      <c r="K40" s="64">
        <f>利益演示1.0!L42</f>
        <v>7.5399999999999995E-2</v>
      </c>
    </row>
    <row r="41" spans="1:11" ht="15.75">
      <c r="A41" s="62">
        <v>39</v>
      </c>
      <c r="B41" s="62">
        <f>计划书打印!B43</f>
        <v>79</v>
      </c>
      <c r="C41" s="62"/>
      <c r="D41" s="62">
        <f>计划书打印!D43</f>
        <v>0</v>
      </c>
      <c r="E41" s="62">
        <f>计划书打印!J43</f>
        <v>1333200</v>
      </c>
      <c r="F41" s="173"/>
      <c r="G41" s="62">
        <f>利益演示1.0!O43</f>
        <v>1333200</v>
      </c>
      <c r="H41" s="62">
        <f t="shared" si="0"/>
        <v>1066560</v>
      </c>
      <c r="I41" s="66">
        <f t="shared" si="1"/>
        <v>2.1331199999999999</v>
      </c>
      <c r="J41" s="62">
        <f>利益演示1.0!O43</f>
        <v>1333200</v>
      </c>
      <c r="K41" s="64">
        <f>利益演示1.0!L43</f>
        <v>7.7600000000000002E-2</v>
      </c>
    </row>
    <row r="42" spans="1:11" ht="15.75">
      <c r="A42" s="62">
        <v>40</v>
      </c>
      <c r="B42" s="62">
        <f>计划书打印!B44</f>
        <v>80</v>
      </c>
      <c r="C42" s="62"/>
      <c r="D42" s="62">
        <f>计划书打印!D44</f>
        <v>0</v>
      </c>
      <c r="E42" s="62">
        <f>计划书打印!J44</f>
        <v>1373200</v>
      </c>
      <c r="F42" s="70"/>
      <c r="G42" s="62">
        <f>利益演示1.0!O44</f>
        <v>1373200</v>
      </c>
      <c r="H42" s="62">
        <f t="shared" si="0"/>
        <v>1098560</v>
      </c>
      <c r="I42" s="66">
        <f t="shared" si="1"/>
        <v>2.19712</v>
      </c>
      <c r="J42" s="62">
        <f>利益演示1.0!O44</f>
        <v>1373200</v>
      </c>
      <c r="K42" s="64">
        <f>利益演示1.0!L44</f>
        <v>0.08</v>
      </c>
    </row>
    <row r="43" spans="1:11" ht="18" customHeight="1">
      <c r="A43" s="145" t="str">
        <f>计划书打印!A2</f>
        <v>女，40岁，年交保费10万元，5年交费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</row>
    <row r="44" spans="1:11" ht="182.45" customHeight="1">
      <c r="A44" s="167" t="s">
        <v>104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</sheetData>
  <mergeCells count="9">
    <mergeCell ref="A44:K44"/>
    <mergeCell ref="G1:I1"/>
    <mergeCell ref="J1:K1"/>
    <mergeCell ref="F22:F41"/>
    <mergeCell ref="A43:K43"/>
    <mergeCell ref="A1:A2"/>
    <mergeCell ref="B1:B2"/>
    <mergeCell ref="C1:C2"/>
    <mergeCell ref="D1:F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39</vt:i4>
      </vt:variant>
    </vt:vector>
  </HeadingPairs>
  <TitlesOfParts>
    <vt:vector size="48" baseType="lpstr">
      <vt:lpstr>参数设置</vt:lpstr>
      <vt:lpstr>封1</vt:lpstr>
      <vt:lpstr>封2</vt:lpstr>
      <vt:lpstr>现金价值表</vt:lpstr>
      <vt:lpstr>基本保额表</vt:lpstr>
      <vt:lpstr>利益演示1.0</vt:lpstr>
      <vt:lpstr>不领取版本</vt:lpstr>
      <vt:lpstr>计划书打印</vt:lpstr>
      <vt:lpstr>现金流规划表</vt:lpstr>
      <vt:lpstr>bf</vt:lpstr>
      <vt:lpstr>bflq1</vt:lpstr>
      <vt:lpstr>bflq2</vt:lpstr>
      <vt:lpstr>bflq3</vt:lpstr>
      <vt:lpstr>bflq4</vt:lpstr>
      <vt:lpstr>bflq5</vt:lpstr>
      <vt:lpstr>bflq6</vt:lpstr>
      <vt:lpstr>bflq7</vt:lpstr>
      <vt:lpstr>bflq8</vt:lpstr>
      <vt:lpstr>bflqfd</vt:lpstr>
      <vt:lpstr>F10XJ</vt:lpstr>
      <vt:lpstr>F3XJ</vt:lpstr>
      <vt:lpstr>F5XJ</vt:lpstr>
      <vt:lpstr>JBBE</vt:lpstr>
      <vt:lpstr>jfq</vt:lpstr>
      <vt:lpstr>jslq1</vt:lpstr>
      <vt:lpstr>jslq2</vt:lpstr>
      <vt:lpstr>jslq3</vt:lpstr>
      <vt:lpstr>jslq4</vt:lpstr>
      <vt:lpstr>jslq5</vt:lpstr>
      <vt:lpstr>jslq6</vt:lpstr>
      <vt:lpstr>jslq7</vt:lpstr>
      <vt:lpstr>jslq8</vt:lpstr>
      <vt:lpstr>kslq1</vt:lpstr>
      <vt:lpstr>kslq2</vt:lpstr>
      <vt:lpstr>kslq3</vt:lpstr>
      <vt:lpstr>kslq4</vt:lpstr>
      <vt:lpstr>kslq5</vt:lpstr>
      <vt:lpstr>kslq6</vt:lpstr>
      <vt:lpstr>kslq7</vt:lpstr>
      <vt:lpstr>kslq8</vt:lpstr>
      <vt:lpstr>M10XJ</vt:lpstr>
      <vt:lpstr>M3XJ</vt:lpstr>
      <vt:lpstr>M5XJ</vt:lpstr>
      <vt:lpstr>nl</vt:lpstr>
      <vt:lpstr>封1!Print_Area</vt:lpstr>
      <vt:lpstr>封2!Print_Area</vt:lpstr>
      <vt:lpstr>计划书打印!Print_Titles</vt:lpstr>
      <vt:lpstr>xb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32707</dc:creator>
  <cp:lastModifiedBy>火火 唐</cp:lastModifiedBy>
  <cp:lastPrinted>2023-07-19T03:23:59Z</cp:lastPrinted>
  <dcterms:created xsi:type="dcterms:W3CDTF">2020-10-29T05:42:00Z</dcterms:created>
  <dcterms:modified xsi:type="dcterms:W3CDTF">2024-01-11T13:24:07Z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